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145" windowHeight="9675"/>
  </bookViews>
  <sheets>
    <sheet name="不合格" sheetId="1" r:id="rId1"/>
  </sheets>
  <definedNames>
    <definedName name="_xlnm._FilterDatabase" localSheetId="0" hidden="1">不合格!$A$2:$E$30</definedName>
  </definedNames>
  <calcPr calcId="125725"/>
</workbook>
</file>

<file path=xl/calcChain.xml><?xml version="1.0" encoding="utf-8"?>
<calcChain xmlns="http://schemas.openxmlformats.org/spreadsheetml/2006/main">
  <c r="D19" i="1"/>
  <c r="C19"/>
  <c r="D18"/>
  <c r="C18"/>
  <c r="D20"/>
  <c r="C20"/>
  <c r="D14"/>
  <c r="C14"/>
  <c r="D13"/>
  <c r="C13"/>
  <c r="D16"/>
  <c r="C16"/>
  <c r="D17"/>
  <c r="C17"/>
  <c r="D12"/>
  <c r="C12"/>
  <c r="D11"/>
  <c r="C11"/>
  <c r="D7"/>
  <c r="C7"/>
  <c r="D4"/>
  <c r="C4"/>
  <c r="D5"/>
  <c r="C5"/>
  <c r="D6"/>
  <c r="C6"/>
  <c r="D3"/>
  <c r="C3"/>
  <c r="D15"/>
  <c r="C15"/>
  <c r="D21"/>
  <c r="C2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8"/>
  <c r="C8"/>
  <c r="D9"/>
  <c r="C9"/>
  <c r="D10"/>
  <c r="C10"/>
</calcChain>
</file>

<file path=xl/sharedStrings.xml><?xml version="1.0" encoding="utf-8"?>
<sst xmlns="http://schemas.openxmlformats.org/spreadsheetml/2006/main" count="71" uniqueCount="31">
  <si>
    <t>岗位代码</t>
  </si>
  <si>
    <t>岗位名称</t>
  </si>
  <si>
    <t>招聘单位</t>
  </si>
  <si>
    <t>准考证号</t>
  </si>
  <si>
    <t>工作人员</t>
  </si>
  <si>
    <t>镇自然资源管理所</t>
  </si>
  <si>
    <t>东顾山国有林场</t>
  </si>
  <si>
    <t>东顾山街道所属事业单位</t>
  </si>
  <si>
    <t>工作人员B</t>
  </si>
  <si>
    <t>工作人员C</t>
  </si>
  <si>
    <t>工作人员D</t>
  </si>
  <si>
    <t>岗湾街道所属事业单位</t>
  </si>
  <si>
    <t>工程建设管理人员</t>
  </si>
  <si>
    <t>移湖街道所属事业单位</t>
  </si>
  <si>
    <t>办公室工作人员</t>
  </si>
  <si>
    <t>汤池镇农业技术推广服务站</t>
  </si>
  <si>
    <t>同大镇人民政府所属事业单位</t>
  </si>
  <si>
    <t>中医临床医师（士）</t>
  </si>
  <si>
    <t>中医院医疗集团</t>
  </si>
  <si>
    <t>县医院医疗集团</t>
  </si>
  <si>
    <t>医学影像诊断医师（士）</t>
  </si>
  <si>
    <t>口腔科医师（士）</t>
  </si>
  <si>
    <t>财务会计A</t>
  </si>
  <si>
    <t>镇财政所</t>
  </si>
  <si>
    <t>财务会计B</t>
  </si>
  <si>
    <t>财务会计C</t>
  </si>
  <si>
    <t>临床医师（士）</t>
  </si>
  <si>
    <t>备注</t>
    <phoneticPr fontId="1" type="noConversion"/>
  </si>
  <si>
    <t>无递补对象</t>
    <phoneticPr fontId="1" type="noConversion"/>
  </si>
  <si>
    <t>原入围人选最后一名并列一并确定为入围人选，不再递补</t>
    <phoneticPr fontId="1" type="noConversion"/>
  </si>
  <si>
    <t>资格复审不合格人员名单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</si>
</sst>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2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Medium9" defaultPivotStyle="PivotStyleLight16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D7" sqref="D7"/>
    </sheetView>
  </sheetViews>
  <sheetFormatPr defaultRowHeight="12"/>
  <cols>
    <col min="1" max="1" width="23.5" style="5" customWidth="1"/>
    <col min="2" max="2" width="19.5" style="5" customWidth="1"/>
    <col min="3" max="3" width="10.5" style="5" customWidth="1"/>
    <col min="4" max="4" width="12.375" style="5" customWidth="1"/>
    <col min="5" max="5" width="23.25" style="5" customWidth="1"/>
    <col min="6" max="16384" width="9" style="1"/>
  </cols>
  <sheetData>
    <row r="1" spans="1:5" ht="46.5" customHeight="1">
      <c r="A1" s="6" t="s">
        <v>30</v>
      </c>
      <c r="B1" s="6"/>
      <c r="C1" s="6"/>
      <c r="D1" s="6"/>
      <c r="E1" s="6"/>
    </row>
    <row r="2" spans="1:5" ht="33" customHeight="1">
      <c r="A2" s="2" t="s">
        <v>2</v>
      </c>
      <c r="B2" s="2" t="s">
        <v>1</v>
      </c>
      <c r="C2" s="2" t="s">
        <v>0</v>
      </c>
      <c r="D2" s="2" t="s">
        <v>3</v>
      </c>
      <c r="E2" s="2" t="s">
        <v>27</v>
      </c>
    </row>
    <row r="3" spans="1:5" ht="24.75" customHeight="1">
      <c r="A3" s="3" t="s">
        <v>23</v>
      </c>
      <c r="B3" s="3" t="s">
        <v>22</v>
      </c>
      <c r="C3" s="3" t="str">
        <f t="shared" ref="C3" si="0">"230096"</f>
        <v>230096</v>
      </c>
      <c r="D3" s="3" t="str">
        <f>"230912509"</f>
        <v>230912509</v>
      </c>
      <c r="E3" s="4"/>
    </row>
    <row r="4" spans="1:5" ht="24.75" customHeight="1">
      <c r="A4" s="3" t="s">
        <v>23</v>
      </c>
      <c r="B4" s="3" t="s">
        <v>24</v>
      </c>
      <c r="C4" s="3" t="str">
        <f t="shared" ref="C4:C6" si="1">"230097"</f>
        <v>230097</v>
      </c>
      <c r="D4" s="3" t="str">
        <f>"230914013"</f>
        <v>230914013</v>
      </c>
      <c r="E4" s="4"/>
    </row>
    <row r="5" spans="1:5" ht="24.75" customHeight="1">
      <c r="A5" s="3" t="s">
        <v>23</v>
      </c>
      <c r="B5" s="3" t="s">
        <v>24</v>
      </c>
      <c r="C5" s="3" t="str">
        <f t="shared" si="1"/>
        <v>230097</v>
      </c>
      <c r="D5" s="3" t="str">
        <f>"230913501"</f>
        <v>230913501</v>
      </c>
      <c r="E5" s="4"/>
    </row>
    <row r="6" spans="1:5" ht="24.75" customHeight="1">
      <c r="A6" s="3" t="s">
        <v>23</v>
      </c>
      <c r="B6" s="3" t="s">
        <v>24</v>
      </c>
      <c r="C6" s="3" t="str">
        <f t="shared" si="1"/>
        <v>230097</v>
      </c>
      <c r="D6" s="3" t="str">
        <f>"230913108"</f>
        <v>230913108</v>
      </c>
      <c r="E6" s="4"/>
    </row>
    <row r="7" spans="1:5" ht="24.75" customHeight="1">
      <c r="A7" s="3" t="s">
        <v>23</v>
      </c>
      <c r="B7" s="3" t="s">
        <v>25</v>
      </c>
      <c r="C7" s="3" t="str">
        <f t="shared" ref="C7" si="2">"230098"</f>
        <v>230098</v>
      </c>
      <c r="D7" s="3" t="str">
        <f>"230915001"</f>
        <v>230915001</v>
      </c>
      <c r="E7" s="4"/>
    </row>
    <row r="8" spans="1:5" ht="24.75" customHeight="1">
      <c r="A8" s="3" t="s">
        <v>5</v>
      </c>
      <c r="B8" s="3" t="s">
        <v>4</v>
      </c>
      <c r="C8" s="3" t="str">
        <f t="shared" ref="C8:C10" si="3">"230099"</f>
        <v>230099</v>
      </c>
      <c r="D8" s="3" t="str">
        <f>"230900213"</f>
        <v>230900213</v>
      </c>
      <c r="E8" s="4"/>
    </row>
    <row r="9" spans="1:5" ht="24.75" customHeight="1">
      <c r="A9" s="3" t="s">
        <v>5</v>
      </c>
      <c r="B9" s="3" t="s">
        <v>4</v>
      </c>
      <c r="C9" s="3" t="str">
        <f t="shared" si="3"/>
        <v>230099</v>
      </c>
      <c r="D9" s="3" t="str">
        <f>"230900206"</f>
        <v>230900206</v>
      </c>
      <c r="E9" s="4"/>
    </row>
    <row r="10" spans="1:5" ht="24.75" customHeight="1">
      <c r="A10" s="3" t="s">
        <v>5</v>
      </c>
      <c r="B10" s="3" t="s">
        <v>4</v>
      </c>
      <c r="C10" s="3" t="str">
        <f t="shared" si="3"/>
        <v>230099</v>
      </c>
      <c r="D10" s="3" t="str">
        <f>"230900124"</f>
        <v>230900124</v>
      </c>
      <c r="E10" s="4"/>
    </row>
    <row r="11" spans="1:5" ht="24.75" customHeight="1">
      <c r="A11" s="3" t="s">
        <v>19</v>
      </c>
      <c r="B11" s="3" t="s">
        <v>26</v>
      </c>
      <c r="C11" s="3" t="str">
        <f>"230101"</f>
        <v>230101</v>
      </c>
      <c r="D11" s="3" t="str">
        <f>"230916717"</f>
        <v>230916717</v>
      </c>
      <c r="E11" s="4" t="s">
        <v>28</v>
      </c>
    </row>
    <row r="12" spans="1:5" ht="24.75" customHeight="1">
      <c r="A12" s="3" t="s">
        <v>19</v>
      </c>
      <c r="B12" s="3" t="s">
        <v>26</v>
      </c>
      <c r="C12" s="3" t="str">
        <f>"230101"</f>
        <v>230101</v>
      </c>
      <c r="D12" s="3" t="str">
        <f>"230916719"</f>
        <v>230916719</v>
      </c>
      <c r="E12" s="4" t="s">
        <v>28</v>
      </c>
    </row>
    <row r="13" spans="1:5" ht="24.75" customHeight="1">
      <c r="A13" s="3" t="s">
        <v>19</v>
      </c>
      <c r="B13" s="3" t="s">
        <v>17</v>
      </c>
      <c r="C13" s="3" t="str">
        <f t="shared" ref="C13:C14" si="4">"230102"</f>
        <v>230102</v>
      </c>
      <c r="D13" s="3" t="str">
        <f>"230916802"</f>
        <v>230916802</v>
      </c>
      <c r="E13" s="4" t="s">
        <v>28</v>
      </c>
    </row>
    <row r="14" spans="1:5" ht="24.75" customHeight="1">
      <c r="A14" s="3" t="s">
        <v>19</v>
      </c>
      <c r="B14" s="3" t="s">
        <v>17</v>
      </c>
      <c r="C14" s="3" t="str">
        <f t="shared" si="4"/>
        <v>230102</v>
      </c>
      <c r="D14" s="3" t="str">
        <f>"230916803"</f>
        <v>230916803</v>
      </c>
      <c r="E14" s="4" t="s">
        <v>28</v>
      </c>
    </row>
    <row r="15" spans="1:5" ht="24.75" customHeight="1">
      <c r="A15" s="3" t="s">
        <v>19</v>
      </c>
      <c r="B15" s="3" t="s">
        <v>21</v>
      </c>
      <c r="C15" s="3" t="str">
        <f t="shared" ref="C15" si="5">"230104"</f>
        <v>230104</v>
      </c>
      <c r="D15" s="3" t="str">
        <f>"230911217"</f>
        <v>230911217</v>
      </c>
      <c r="E15" s="4" t="s">
        <v>28</v>
      </c>
    </row>
    <row r="16" spans="1:5" ht="24.75" customHeight="1">
      <c r="A16" s="3" t="s">
        <v>18</v>
      </c>
      <c r="B16" s="3" t="s">
        <v>26</v>
      </c>
      <c r="C16" s="3" t="str">
        <f t="shared" ref="C16:C17" si="6">"230107"</f>
        <v>230107</v>
      </c>
      <c r="D16" s="3" t="str">
        <f>"230916721"</f>
        <v>230916721</v>
      </c>
      <c r="E16" s="4" t="s">
        <v>28</v>
      </c>
    </row>
    <row r="17" spans="1:5" ht="24.75" customHeight="1">
      <c r="A17" s="3" t="s">
        <v>18</v>
      </c>
      <c r="B17" s="3" t="s">
        <v>26</v>
      </c>
      <c r="C17" s="3" t="str">
        <f t="shared" si="6"/>
        <v>230107</v>
      </c>
      <c r="D17" s="3" t="str">
        <f>"230916720"</f>
        <v>230916720</v>
      </c>
      <c r="E17" s="4" t="s">
        <v>28</v>
      </c>
    </row>
    <row r="18" spans="1:5" ht="24.75" customHeight="1">
      <c r="A18" s="3" t="s">
        <v>18</v>
      </c>
      <c r="B18" s="3" t="s">
        <v>17</v>
      </c>
      <c r="C18" s="3" t="str">
        <f t="shared" ref="C18:C20" si="7">"230108"</f>
        <v>230108</v>
      </c>
      <c r="D18" s="3" t="str">
        <f>"230916821"</f>
        <v>230916821</v>
      </c>
      <c r="E18" s="4"/>
    </row>
    <row r="19" spans="1:5" ht="24.75" customHeight="1">
      <c r="A19" s="3" t="s">
        <v>18</v>
      </c>
      <c r="B19" s="3" t="s">
        <v>17</v>
      </c>
      <c r="C19" s="3" t="str">
        <f t="shared" si="7"/>
        <v>230108</v>
      </c>
      <c r="D19" s="3" t="str">
        <f>"230916829"</f>
        <v>230916829</v>
      </c>
      <c r="E19" s="4"/>
    </row>
    <row r="20" spans="1:5" ht="24.75" customHeight="1">
      <c r="A20" s="3" t="s">
        <v>18</v>
      </c>
      <c r="B20" s="3" t="s">
        <v>17</v>
      </c>
      <c r="C20" s="3" t="str">
        <f t="shared" si="7"/>
        <v>230108</v>
      </c>
      <c r="D20" s="3" t="str">
        <f>"230916816"</f>
        <v>230916816</v>
      </c>
      <c r="E20" s="4"/>
    </row>
    <row r="21" spans="1:5" ht="24.75" customHeight="1">
      <c r="A21" s="3" t="s">
        <v>18</v>
      </c>
      <c r="B21" s="3" t="s">
        <v>20</v>
      </c>
      <c r="C21" s="3" t="str">
        <f>"230109"</f>
        <v>230109</v>
      </c>
      <c r="D21" s="3" t="str">
        <f>"230911213"</f>
        <v>230911213</v>
      </c>
      <c r="E21" s="4" t="s">
        <v>28</v>
      </c>
    </row>
    <row r="22" spans="1:5" ht="24.75" customHeight="1">
      <c r="A22" s="3" t="s">
        <v>6</v>
      </c>
      <c r="B22" s="3" t="s">
        <v>4</v>
      </c>
      <c r="C22" s="3" t="str">
        <f t="shared" ref="C22:C23" si="8">"230111"</f>
        <v>230111</v>
      </c>
      <c r="D22" s="3" t="str">
        <f>"230900302"</f>
        <v>230900302</v>
      </c>
      <c r="E22" s="4"/>
    </row>
    <row r="23" spans="1:5" ht="24.75" customHeight="1">
      <c r="A23" s="3" t="s">
        <v>6</v>
      </c>
      <c r="B23" s="3" t="s">
        <v>4</v>
      </c>
      <c r="C23" s="3" t="str">
        <f t="shared" si="8"/>
        <v>230111</v>
      </c>
      <c r="D23" s="3" t="str">
        <f>"230900401"</f>
        <v>230900401</v>
      </c>
      <c r="E23" s="4"/>
    </row>
    <row r="24" spans="1:5" ht="24.75" customHeight="1">
      <c r="A24" s="3" t="s">
        <v>7</v>
      </c>
      <c r="B24" s="3" t="s">
        <v>9</v>
      </c>
      <c r="C24" s="3" t="str">
        <f t="shared" ref="C24" si="9">"230117"</f>
        <v>230117</v>
      </c>
      <c r="D24" s="3" t="str">
        <f>"230903711"</f>
        <v>230903711</v>
      </c>
      <c r="E24" s="4"/>
    </row>
    <row r="25" spans="1:5" ht="24.75" customHeight="1">
      <c r="A25" s="3" t="s">
        <v>7</v>
      </c>
      <c r="B25" s="3" t="s">
        <v>10</v>
      </c>
      <c r="C25" s="3" t="str">
        <f t="shared" ref="C25" si="10">"230118"</f>
        <v>230118</v>
      </c>
      <c r="D25" s="3" t="str">
        <f>"230903717"</f>
        <v>230903717</v>
      </c>
      <c r="E25" s="4"/>
    </row>
    <row r="26" spans="1:5" ht="28.5" customHeight="1">
      <c r="A26" s="3" t="s">
        <v>11</v>
      </c>
      <c r="B26" s="3" t="s">
        <v>8</v>
      </c>
      <c r="C26" s="3" t="str">
        <f t="shared" ref="C26" si="11">"230120"</f>
        <v>230120</v>
      </c>
      <c r="D26" s="3" t="str">
        <f>"230904408"</f>
        <v>230904408</v>
      </c>
      <c r="E26" s="3" t="s">
        <v>29</v>
      </c>
    </row>
    <row r="27" spans="1:5" ht="24.75" customHeight="1">
      <c r="A27" s="3" t="s">
        <v>13</v>
      </c>
      <c r="B27" s="3" t="s">
        <v>12</v>
      </c>
      <c r="C27" s="3" t="str">
        <f t="shared" ref="C27" si="12">"230126"</f>
        <v>230126</v>
      </c>
      <c r="D27" s="3" t="str">
        <f>"230906404"</f>
        <v>230906404</v>
      </c>
      <c r="E27" s="4"/>
    </row>
    <row r="28" spans="1:5" ht="24.75" customHeight="1">
      <c r="A28" s="3" t="s">
        <v>13</v>
      </c>
      <c r="B28" s="3" t="s">
        <v>14</v>
      </c>
      <c r="C28" s="3" t="str">
        <f t="shared" ref="C28" si="13">"230128"</f>
        <v>230128</v>
      </c>
      <c r="D28" s="3" t="str">
        <f>"230906608"</f>
        <v>230906608</v>
      </c>
      <c r="E28" s="4"/>
    </row>
    <row r="29" spans="1:5" ht="24.75" customHeight="1">
      <c r="A29" s="3" t="s">
        <v>15</v>
      </c>
      <c r="B29" s="3" t="s">
        <v>4</v>
      </c>
      <c r="C29" s="3" t="str">
        <f t="shared" ref="C29" si="14">"230131"</f>
        <v>230131</v>
      </c>
      <c r="D29" s="3" t="str">
        <f>"230908501"</f>
        <v>230908501</v>
      </c>
      <c r="E29" s="4"/>
    </row>
    <row r="30" spans="1:5" ht="24.75" customHeight="1">
      <c r="A30" s="3" t="s">
        <v>16</v>
      </c>
      <c r="B30" s="3" t="s">
        <v>8</v>
      </c>
      <c r="C30" s="3" t="str">
        <f t="shared" ref="C30" si="15">"230136"</f>
        <v>230136</v>
      </c>
      <c r="D30" s="3" t="str">
        <f>"230910824"</f>
        <v>230910824</v>
      </c>
      <c r="E30" s="4"/>
    </row>
  </sheetData>
  <sortState ref="A2:AQ5058">
    <sortCondition ref="C2:C5058"/>
  </sortState>
  <mergeCells count="1">
    <mergeCell ref="A1:E1"/>
  </mergeCells>
  <phoneticPr fontId="1" type="noConversion"/>
  <pageMargins left="0.72" right="0.64" top="0.41" bottom="0.4" header="0.43" footer="0.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2024-01-02T09:48:06Z</cp:lastPrinted>
  <dcterms:created xsi:type="dcterms:W3CDTF">2023-11-28T07:19:29Z</dcterms:created>
  <dcterms:modified xsi:type="dcterms:W3CDTF">2024-01-02T09:48:08Z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654E3D418FAB4C7F8DE3AE7DBF5F35D3_13</vt:lpwstr>
  </property>
  <property fmtid="{D5CDD505-2E9C-101B-9397-08002B2CF9AE}" pid="3" name="KSOProductBuildVer">
    <vt:lpwstr>2052-12.1.0.15374</vt:lpwstr>
  </property>
</Properties>
</file>