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成绩" sheetId="1" r:id="rId1"/>
  </sheets>
  <definedNames>
    <definedName name="_xlnm._FilterDatabase" localSheetId="0" hidden="1">笔试成绩!$A$2:$D$115</definedName>
    <definedName name="_xlnm.Print_Titles" localSheetId="0">笔试成绩!$1:$2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<sst xmlns="http://schemas.openxmlformats.org/spreadsheetml/2006/main" count="118" uniqueCount="7">
  <si>
    <t>2023年滁州市南谯区公开招聘劳务派遣人员笔试成绩表</t>
  </si>
  <si>
    <t>职位代码</t>
  </si>
  <si>
    <t>准考证号</t>
  </si>
  <si>
    <t>笔试成绩</t>
  </si>
  <si>
    <t>备注</t>
  </si>
  <si>
    <t/>
  </si>
  <si>
    <t>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</si>
</sst>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1" fontId="4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8"/>
  <sheetViews>
    <sheetView tabSelected="1" workbookViewId="0">
      <selection activeCell="B2" sqref="B2"/>
    </sheetView>
  </sheetViews>
  <sheetFormatPr defaultColWidth="8.75" defaultRowHeight="14.25" outlineLevelCol="3"/>
  <cols>
    <col min="1" max="1" width="18" style="1" customWidth="1"/>
    <col min="2" max="2" width="20.125" style="1" customWidth="1"/>
    <col min="3" max="3" width="13.625" style="1" customWidth="1"/>
    <col min="4" max="4" width="13.875" style="1" customWidth="1"/>
    <col min="5" max="16384" width="8.75" style="2"/>
  </cols>
  <sheetData>
    <row r="1" ht="28.15" customHeight="1" spans="1:4">
      <c r="A1" s="3" t="s">
        <v>0</v>
      </c>
      <c r="B1" s="3"/>
      <c r="C1" s="3"/>
      <c r="D1" s="3"/>
    </row>
    <row r="2" ht="19.9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ht="18" customHeight="1" spans="1:4">
      <c r="A3" s="6" t="str">
        <f t="shared" ref="A3:A28" si="0">"2023001"</f>
        <v>2023001</v>
      </c>
      <c r="B3" s="7" t="str">
        <f>"202300100109"</f>
        <v>202300100109</v>
      </c>
      <c r="C3" s="8">
        <v>76.4</v>
      </c>
      <c r="D3" s="9" t="s">
        <v>5</v>
      </c>
    </row>
    <row r="4" ht="18" customHeight="1" spans="1:4">
      <c r="A4" s="6" t="str">
        <f t="shared" si="0"/>
        <v>2023001</v>
      </c>
      <c r="B4" s="7" t="str">
        <f>"202300100101"</f>
        <v>202300100101</v>
      </c>
      <c r="C4" s="8">
        <v>70.6</v>
      </c>
      <c r="D4" s="9" t="s">
        <v>5</v>
      </c>
    </row>
    <row r="5" ht="18" customHeight="1" spans="1:4">
      <c r="A5" s="6" t="str">
        <f t="shared" si="0"/>
        <v>2023001</v>
      </c>
      <c r="B5" s="7" t="str">
        <f>"202300100114"</f>
        <v>202300100114</v>
      </c>
      <c r="C5" s="8">
        <v>69.7</v>
      </c>
      <c r="D5" s="9" t="s">
        <v>5</v>
      </c>
    </row>
    <row r="6" ht="18" customHeight="1" spans="1:4">
      <c r="A6" s="6" t="str">
        <f t="shared" si="0"/>
        <v>2023001</v>
      </c>
      <c r="B6" s="7" t="str">
        <f>"202300100117"</f>
        <v>202300100117</v>
      </c>
      <c r="C6" s="8">
        <v>68.6</v>
      </c>
      <c r="D6" s="9" t="s">
        <v>5</v>
      </c>
    </row>
    <row r="7" ht="18" customHeight="1" spans="1:4">
      <c r="A7" s="6" t="str">
        <f t="shared" si="0"/>
        <v>2023001</v>
      </c>
      <c r="B7" s="7" t="str">
        <f>"202300100116"</f>
        <v>202300100116</v>
      </c>
      <c r="C7" s="8">
        <v>67.2</v>
      </c>
      <c r="D7" s="9" t="s">
        <v>5</v>
      </c>
    </row>
    <row r="8" ht="18" customHeight="1" spans="1:4">
      <c r="A8" s="6" t="str">
        <f t="shared" si="0"/>
        <v>2023001</v>
      </c>
      <c r="B8" s="7" t="str">
        <f>"202300100125"</f>
        <v>202300100125</v>
      </c>
      <c r="C8" s="8">
        <v>66.7</v>
      </c>
      <c r="D8" s="9" t="s">
        <v>5</v>
      </c>
    </row>
    <row r="9" ht="18" customHeight="1" spans="1:4">
      <c r="A9" s="6" t="str">
        <f t="shared" si="0"/>
        <v>2023001</v>
      </c>
      <c r="B9" s="7" t="str">
        <f>"202300100108"</f>
        <v>202300100108</v>
      </c>
      <c r="C9" s="8">
        <v>65.4</v>
      </c>
      <c r="D9" s="9" t="s">
        <v>5</v>
      </c>
    </row>
    <row r="10" ht="18" customHeight="1" spans="1:4">
      <c r="A10" s="6" t="str">
        <f t="shared" si="0"/>
        <v>2023001</v>
      </c>
      <c r="B10" s="7" t="str">
        <f>"202300100122"</f>
        <v>202300100122</v>
      </c>
      <c r="C10" s="8">
        <v>65.4</v>
      </c>
      <c r="D10" s="9" t="s">
        <v>5</v>
      </c>
    </row>
    <row r="11" ht="18" customHeight="1" spans="1:4">
      <c r="A11" s="6" t="str">
        <f t="shared" si="0"/>
        <v>2023001</v>
      </c>
      <c r="B11" s="7" t="str">
        <f>"202300100118"</f>
        <v>202300100118</v>
      </c>
      <c r="C11" s="8">
        <v>64.3</v>
      </c>
      <c r="D11" s="9" t="s">
        <v>5</v>
      </c>
    </row>
    <row r="12" ht="18" customHeight="1" spans="1:4">
      <c r="A12" s="6" t="str">
        <f t="shared" si="0"/>
        <v>2023001</v>
      </c>
      <c r="B12" s="7" t="str">
        <f>"202300100102"</f>
        <v>202300100102</v>
      </c>
      <c r="C12" s="8">
        <v>64.2</v>
      </c>
      <c r="D12" s="9" t="s">
        <v>5</v>
      </c>
    </row>
    <row r="13" ht="18" customHeight="1" spans="1:4">
      <c r="A13" s="6" t="str">
        <f t="shared" si="0"/>
        <v>2023001</v>
      </c>
      <c r="B13" s="7" t="str">
        <f>"202300100119"</f>
        <v>202300100119</v>
      </c>
      <c r="C13" s="8">
        <v>64</v>
      </c>
      <c r="D13" s="9" t="s">
        <v>5</v>
      </c>
    </row>
    <row r="14" ht="18" customHeight="1" spans="1:4">
      <c r="A14" s="6" t="str">
        <f t="shared" si="0"/>
        <v>2023001</v>
      </c>
      <c r="B14" s="7" t="str">
        <f>"202300100121"</f>
        <v>202300100121</v>
      </c>
      <c r="C14" s="8">
        <v>62.8</v>
      </c>
      <c r="D14" s="9" t="s">
        <v>5</v>
      </c>
    </row>
    <row r="15" ht="18" customHeight="1" spans="1:4">
      <c r="A15" s="6" t="str">
        <f t="shared" si="0"/>
        <v>2023001</v>
      </c>
      <c r="B15" s="7" t="str">
        <f>"202300100106"</f>
        <v>202300100106</v>
      </c>
      <c r="C15" s="8">
        <v>61.5</v>
      </c>
      <c r="D15" s="9" t="s">
        <v>5</v>
      </c>
    </row>
    <row r="16" ht="18" customHeight="1" spans="1:4">
      <c r="A16" s="6" t="str">
        <f t="shared" si="0"/>
        <v>2023001</v>
      </c>
      <c r="B16" s="7" t="str">
        <f>"202300100113"</f>
        <v>202300100113</v>
      </c>
      <c r="C16" s="8">
        <v>60.9</v>
      </c>
      <c r="D16" s="9" t="s">
        <v>5</v>
      </c>
    </row>
    <row r="17" ht="18" customHeight="1" spans="1:4">
      <c r="A17" s="6" t="str">
        <f t="shared" si="0"/>
        <v>2023001</v>
      </c>
      <c r="B17" s="7" t="str">
        <f>"202300100123"</f>
        <v>202300100123</v>
      </c>
      <c r="C17" s="8">
        <v>60.3</v>
      </c>
      <c r="D17" s="9" t="s">
        <v>5</v>
      </c>
    </row>
    <row r="18" ht="18" customHeight="1" spans="1:4">
      <c r="A18" s="6" t="str">
        <f t="shared" si="0"/>
        <v>2023001</v>
      </c>
      <c r="B18" s="7" t="str">
        <f>"202300100107"</f>
        <v>202300100107</v>
      </c>
      <c r="C18" s="8">
        <v>60.2</v>
      </c>
      <c r="D18" s="9" t="s">
        <v>5</v>
      </c>
    </row>
    <row r="19" ht="18" customHeight="1" spans="1:4">
      <c r="A19" s="6" t="str">
        <f t="shared" si="0"/>
        <v>2023001</v>
      </c>
      <c r="B19" s="7" t="str">
        <f>"202300100112"</f>
        <v>202300100112</v>
      </c>
      <c r="C19" s="8">
        <v>59.7</v>
      </c>
      <c r="D19" s="9" t="s">
        <v>5</v>
      </c>
    </row>
    <row r="20" ht="18" customHeight="1" spans="1:4">
      <c r="A20" s="6" t="str">
        <f t="shared" si="0"/>
        <v>2023001</v>
      </c>
      <c r="B20" s="7" t="str">
        <f>"202300100115"</f>
        <v>202300100115</v>
      </c>
      <c r="C20" s="8">
        <v>58.5</v>
      </c>
      <c r="D20" s="9" t="s">
        <v>5</v>
      </c>
    </row>
    <row r="21" ht="18" customHeight="1" spans="1:4">
      <c r="A21" s="6" t="str">
        <f t="shared" si="0"/>
        <v>2023001</v>
      </c>
      <c r="B21" s="7" t="str">
        <f>"202300100110"</f>
        <v>202300100110</v>
      </c>
      <c r="C21" s="8">
        <v>57.7</v>
      </c>
      <c r="D21" s="9" t="s">
        <v>5</v>
      </c>
    </row>
    <row r="22" ht="18" customHeight="1" spans="1:4">
      <c r="A22" s="6" t="str">
        <f t="shared" si="0"/>
        <v>2023001</v>
      </c>
      <c r="B22" s="7" t="str">
        <f>"202300100111"</f>
        <v>202300100111</v>
      </c>
      <c r="C22" s="8">
        <v>57.7</v>
      </c>
      <c r="D22" s="9" t="s">
        <v>5</v>
      </c>
    </row>
    <row r="23" ht="18" customHeight="1" spans="1:4">
      <c r="A23" s="6" t="str">
        <f t="shared" si="0"/>
        <v>2023001</v>
      </c>
      <c r="B23" s="7" t="str">
        <f>"202300100105"</f>
        <v>202300100105</v>
      </c>
      <c r="C23" s="8">
        <v>57.3</v>
      </c>
      <c r="D23" s="9" t="s">
        <v>5</v>
      </c>
    </row>
    <row r="24" ht="18" customHeight="1" spans="1:4">
      <c r="A24" s="6" t="str">
        <f t="shared" si="0"/>
        <v>2023001</v>
      </c>
      <c r="B24" s="7" t="str">
        <f>"202300100104"</f>
        <v>202300100104</v>
      </c>
      <c r="C24" s="8">
        <v>57.2</v>
      </c>
      <c r="D24" s="9" t="s">
        <v>5</v>
      </c>
    </row>
    <row r="25" ht="18" customHeight="1" spans="1:4">
      <c r="A25" s="6" t="str">
        <f t="shared" si="0"/>
        <v>2023001</v>
      </c>
      <c r="B25" s="7" t="str">
        <f>"202300100120"</f>
        <v>202300100120</v>
      </c>
      <c r="C25" s="8">
        <v>56.1</v>
      </c>
      <c r="D25" s="9" t="s">
        <v>5</v>
      </c>
    </row>
    <row r="26" ht="18" customHeight="1" spans="1:4">
      <c r="A26" s="6" t="str">
        <f t="shared" si="0"/>
        <v>2023001</v>
      </c>
      <c r="B26" s="7" t="str">
        <f>"202300100103"</f>
        <v>202300100103</v>
      </c>
      <c r="C26" s="8">
        <v>55.6</v>
      </c>
      <c r="D26" s="9" t="s">
        <v>5</v>
      </c>
    </row>
    <row r="27" ht="18" customHeight="1" spans="1:4">
      <c r="A27" s="6" t="str">
        <f t="shared" si="0"/>
        <v>2023001</v>
      </c>
      <c r="B27" s="7" t="str">
        <f>"202300100124"</f>
        <v>202300100124</v>
      </c>
      <c r="C27" s="8">
        <v>0</v>
      </c>
      <c r="D27" s="9" t="s">
        <v>6</v>
      </c>
    </row>
    <row r="28" ht="18" customHeight="1" spans="1:4">
      <c r="A28" s="6" t="str">
        <f t="shared" si="0"/>
        <v>2023001</v>
      </c>
      <c r="B28" s="7" t="str">
        <f>"202300100126"</f>
        <v>202300100126</v>
      </c>
      <c r="C28" s="8">
        <v>0</v>
      </c>
      <c r="D28" s="9" t="s">
        <v>6</v>
      </c>
    </row>
    <row r="29" ht="18" customHeight="1" spans="1:4">
      <c r="A29" s="6" t="str">
        <f t="shared" ref="A29:A71" si="1">"2023002"</f>
        <v>2023002</v>
      </c>
      <c r="B29" s="7" t="str">
        <f>"202300200220"</f>
        <v>202300200220</v>
      </c>
      <c r="C29" s="8">
        <v>80.1</v>
      </c>
      <c r="D29" s="9" t="s">
        <v>5</v>
      </c>
    </row>
    <row r="30" ht="18" customHeight="1" spans="1:4">
      <c r="A30" s="6" t="str">
        <f t="shared" si="1"/>
        <v>2023002</v>
      </c>
      <c r="B30" s="7" t="str">
        <f>"202300200130"</f>
        <v>202300200130</v>
      </c>
      <c r="C30" s="8">
        <v>75.8</v>
      </c>
      <c r="D30" s="9" t="s">
        <v>5</v>
      </c>
    </row>
    <row r="31" ht="18" customHeight="1" spans="1:4">
      <c r="A31" s="6" t="str">
        <f t="shared" si="1"/>
        <v>2023002</v>
      </c>
      <c r="B31" s="7" t="str">
        <f>"202300200218"</f>
        <v>202300200218</v>
      </c>
      <c r="C31" s="8">
        <v>73.1</v>
      </c>
      <c r="D31" s="9" t="s">
        <v>5</v>
      </c>
    </row>
    <row r="32" ht="18" customHeight="1" spans="1:4">
      <c r="A32" s="6" t="str">
        <f t="shared" si="1"/>
        <v>2023002</v>
      </c>
      <c r="B32" s="7" t="str">
        <f>"202300200226"</f>
        <v>202300200226</v>
      </c>
      <c r="C32" s="8">
        <v>70.7</v>
      </c>
      <c r="D32" s="9" t="s">
        <v>5</v>
      </c>
    </row>
    <row r="33" ht="18" customHeight="1" spans="1:4">
      <c r="A33" s="6" t="str">
        <f t="shared" si="1"/>
        <v>2023002</v>
      </c>
      <c r="B33" s="7" t="str">
        <f>"202300200210"</f>
        <v>202300200210</v>
      </c>
      <c r="C33" s="8">
        <v>69.7</v>
      </c>
      <c r="D33" s="9" t="s">
        <v>5</v>
      </c>
    </row>
    <row r="34" ht="18" customHeight="1" spans="1:4">
      <c r="A34" s="6" t="str">
        <f t="shared" si="1"/>
        <v>2023002</v>
      </c>
      <c r="B34" s="7" t="str">
        <f>"202300200301"</f>
        <v>202300200301</v>
      </c>
      <c r="C34" s="8">
        <v>68.9</v>
      </c>
      <c r="D34" s="9" t="s">
        <v>5</v>
      </c>
    </row>
    <row r="35" ht="18" customHeight="1" spans="1:4">
      <c r="A35" s="6" t="str">
        <f t="shared" si="1"/>
        <v>2023002</v>
      </c>
      <c r="B35" s="7" t="str">
        <f>"202300200213"</f>
        <v>202300200213</v>
      </c>
      <c r="C35" s="8">
        <v>68.8</v>
      </c>
      <c r="D35" s="9" t="s">
        <v>5</v>
      </c>
    </row>
    <row r="36" ht="18" customHeight="1" spans="1:4">
      <c r="A36" s="6" t="str">
        <f t="shared" si="1"/>
        <v>2023002</v>
      </c>
      <c r="B36" s="7" t="str">
        <f>"202300200222"</f>
        <v>202300200222</v>
      </c>
      <c r="C36" s="8">
        <v>68.7</v>
      </c>
      <c r="D36" s="9" t="s">
        <v>5</v>
      </c>
    </row>
    <row r="37" ht="18" customHeight="1" spans="1:4">
      <c r="A37" s="6" t="str">
        <f t="shared" si="1"/>
        <v>2023002</v>
      </c>
      <c r="B37" s="7" t="str">
        <f>"202300200129"</f>
        <v>202300200129</v>
      </c>
      <c r="C37" s="8">
        <v>68.5</v>
      </c>
      <c r="D37" s="9" t="s">
        <v>5</v>
      </c>
    </row>
    <row r="38" ht="18" customHeight="1" spans="1:4">
      <c r="A38" s="6" t="str">
        <f t="shared" si="1"/>
        <v>2023002</v>
      </c>
      <c r="B38" s="7" t="str">
        <f>"202300200212"</f>
        <v>202300200212</v>
      </c>
      <c r="C38" s="8">
        <v>68.3</v>
      </c>
      <c r="D38" s="9" t="s">
        <v>5</v>
      </c>
    </row>
    <row r="39" ht="18" customHeight="1" spans="1:4">
      <c r="A39" s="6" t="str">
        <f t="shared" si="1"/>
        <v>2023002</v>
      </c>
      <c r="B39" s="7" t="str">
        <f>"202300200219"</f>
        <v>202300200219</v>
      </c>
      <c r="C39" s="8">
        <v>67.9</v>
      </c>
      <c r="D39" s="9" t="s">
        <v>5</v>
      </c>
    </row>
    <row r="40" ht="18" customHeight="1" spans="1:4">
      <c r="A40" s="6" t="str">
        <f t="shared" si="1"/>
        <v>2023002</v>
      </c>
      <c r="B40" s="7" t="str">
        <f>"202300200229"</f>
        <v>202300200229</v>
      </c>
      <c r="C40" s="8">
        <v>67.9</v>
      </c>
      <c r="D40" s="9" t="s">
        <v>5</v>
      </c>
    </row>
    <row r="41" ht="18" customHeight="1" spans="1:4">
      <c r="A41" s="6" t="str">
        <f t="shared" si="1"/>
        <v>2023002</v>
      </c>
      <c r="B41" s="7" t="str">
        <f>"202300200127"</f>
        <v>202300200127</v>
      </c>
      <c r="C41" s="8">
        <v>67.5</v>
      </c>
      <c r="D41" s="9" t="s">
        <v>5</v>
      </c>
    </row>
    <row r="42" ht="18" customHeight="1" spans="1:4">
      <c r="A42" s="6" t="str">
        <f t="shared" si="1"/>
        <v>2023002</v>
      </c>
      <c r="B42" s="7" t="str">
        <f>"202300200224"</f>
        <v>202300200224</v>
      </c>
      <c r="C42" s="8">
        <v>67.5</v>
      </c>
      <c r="D42" s="9" t="s">
        <v>5</v>
      </c>
    </row>
    <row r="43" ht="18" customHeight="1" spans="1:4">
      <c r="A43" s="6" t="str">
        <f t="shared" si="1"/>
        <v>2023002</v>
      </c>
      <c r="B43" s="7" t="str">
        <f>"202300200230"</f>
        <v>202300200230</v>
      </c>
      <c r="C43" s="8">
        <v>66.3</v>
      </c>
      <c r="D43" s="9" t="s">
        <v>5</v>
      </c>
    </row>
    <row r="44" ht="18" customHeight="1" spans="1:4">
      <c r="A44" s="6" t="str">
        <f t="shared" si="1"/>
        <v>2023002</v>
      </c>
      <c r="B44" s="7" t="str">
        <f>"202300200307"</f>
        <v>202300200307</v>
      </c>
      <c r="C44" s="8">
        <v>66.2</v>
      </c>
      <c r="D44" s="9" t="s">
        <v>5</v>
      </c>
    </row>
    <row r="45" ht="18" customHeight="1" spans="1:4">
      <c r="A45" s="6" t="str">
        <f t="shared" si="1"/>
        <v>2023002</v>
      </c>
      <c r="B45" s="7" t="str">
        <f>"202300200223"</f>
        <v>202300200223</v>
      </c>
      <c r="C45" s="8">
        <v>65</v>
      </c>
      <c r="D45" s="9" t="s">
        <v>5</v>
      </c>
    </row>
    <row r="46" ht="18" customHeight="1" spans="1:4">
      <c r="A46" s="6" t="str">
        <f t="shared" si="1"/>
        <v>2023002</v>
      </c>
      <c r="B46" s="7" t="str">
        <f>"202300200203"</f>
        <v>202300200203</v>
      </c>
      <c r="C46" s="8">
        <v>64.9</v>
      </c>
      <c r="D46" s="9" t="s">
        <v>5</v>
      </c>
    </row>
    <row r="47" ht="18" customHeight="1" spans="1:4">
      <c r="A47" s="6" t="str">
        <f t="shared" si="1"/>
        <v>2023002</v>
      </c>
      <c r="B47" s="7" t="str">
        <f>"202300200303"</f>
        <v>202300200303</v>
      </c>
      <c r="C47" s="8">
        <v>64.7</v>
      </c>
      <c r="D47" s="9" t="s">
        <v>5</v>
      </c>
    </row>
    <row r="48" ht="18" customHeight="1" spans="1:4">
      <c r="A48" s="6" t="str">
        <f t="shared" si="1"/>
        <v>2023002</v>
      </c>
      <c r="B48" s="7" t="str">
        <f>"202300200221"</f>
        <v>202300200221</v>
      </c>
      <c r="C48" s="8">
        <v>63.3</v>
      </c>
      <c r="D48" s="9" t="s">
        <v>5</v>
      </c>
    </row>
    <row r="49" ht="18" customHeight="1" spans="1:4">
      <c r="A49" s="6" t="str">
        <f t="shared" si="1"/>
        <v>2023002</v>
      </c>
      <c r="B49" s="7" t="str">
        <f>"202300200304"</f>
        <v>202300200304</v>
      </c>
      <c r="C49" s="8">
        <v>63.3</v>
      </c>
      <c r="D49" s="9" t="s">
        <v>5</v>
      </c>
    </row>
    <row r="50" ht="18" customHeight="1" spans="1:4">
      <c r="A50" s="6" t="str">
        <f t="shared" si="1"/>
        <v>2023002</v>
      </c>
      <c r="B50" s="7" t="str">
        <f>"202300200207"</f>
        <v>202300200207</v>
      </c>
      <c r="C50" s="8">
        <v>61.9</v>
      </c>
      <c r="D50" s="9" t="s">
        <v>5</v>
      </c>
    </row>
    <row r="51" ht="18" customHeight="1" spans="1:4">
      <c r="A51" s="6" t="str">
        <f t="shared" si="1"/>
        <v>2023002</v>
      </c>
      <c r="B51" s="7" t="str">
        <f>"202300200201"</f>
        <v>202300200201</v>
      </c>
      <c r="C51" s="8">
        <v>61.6</v>
      </c>
      <c r="D51" s="9" t="s">
        <v>5</v>
      </c>
    </row>
    <row r="52" ht="18" customHeight="1" spans="1:4">
      <c r="A52" s="6" t="str">
        <f t="shared" si="1"/>
        <v>2023002</v>
      </c>
      <c r="B52" s="7" t="str">
        <f>"202300200216"</f>
        <v>202300200216</v>
      </c>
      <c r="C52" s="8">
        <v>61.5</v>
      </c>
      <c r="D52" s="9" t="s">
        <v>5</v>
      </c>
    </row>
    <row r="53" ht="18" customHeight="1" spans="1:4">
      <c r="A53" s="6" t="str">
        <f t="shared" si="1"/>
        <v>2023002</v>
      </c>
      <c r="B53" s="7" t="str">
        <f>"202300200128"</f>
        <v>202300200128</v>
      </c>
      <c r="C53" s="8">
        <v>61.2</v>
      </c>
      <c r="D53" s="9" t="s">
        <v>5</v>
      </c>
    </row>
    <row r="54" ht="18" customHeight="1" spans="1:4">
      <c r="A54" s="6" t="str">
        <f t="shared" si="1"/>
        <v>2023002</v>
      </c>
      <c r="B54" s="7" t="str">
        <f>"202300200308"</f>
        <v>202300200308</v>
      </c>
      <c r="C54" s="8">
        <v>60.6</v>
      </c>
      <c r="D54" s="9" t="s">
        <v>5</v>
      </c>
    </row>
    <row r="55" ht="18" customHeight="1" spans="1:4">
      <c r="A55" s="6" t="str">
        <f t="shared" si="1"/>
        <v>2023002</v>
      </c>
      <c r="B55" s="7" t="str">
        <f>"202300200209"</f>
        <v>202300200209</v>
      </c>
      <c r="C55" s="8">
        <v>60.5</v>
      </c>
      <c r="D55" s="9" t="s">
        <v>5</v>
      </c>
    </row>
    <row r="56" ht="18" customHeight="1" spans="1:4">
      <c r="A56" s="6" t="str">
        <f t="shared" si="1"/>
        <v>2023002</v>
      </c>
      <c r="B56" s="7" t="str">
        <f>"202300200302"</f>
        <v>202300200302</v>
      </c>
      <c r="C56" s="8">
        <v>60.3</v>
      </c>
      <c r="D56" s="9" t="s">
        <v>5</v>
      </c>
    </row>
    <row r="57" ht="18" customHeight="1" spans="1:4">
      <c r="A57" s="6" t="str">
        <f t="shared" si="1"/>
        <v>2023002</v>
      </c>
      <c r="B57" s="7" t="str">
        <f>"202300200309"</f>
        <v>202300200309</v>
      </c>
      <c r="C57" s="8">
        <v>59.8</v>
      </c>
      <c r="D57" s="9" t="s">
        <v>5</v>
      </c>
    </row>
    <row r="58" ht="18" customHeight="1" spans="1:4">
      <c r="A58" s="6" t="str">
        <f t="shared" si="1"/>
        <v>2023002</v>
      </c>
      <c r="B58" s="7" t="str">
        <f>"202300200202"</f>
        <v>202300200202</v>
      </c>
      <c r="C58" s="8">
        <v>59.7</v>
      </c>
      <c r="D58" s="9" t="s">
        <v>5</v>
      </c>
    </row>
    <row r="59" ht="18" customHeight="1" spans="1:4">
      <c r="A59" s="6" t="str">
        <f t="shared" si="1"/>
        <v>2023002</v>
      </c>
      <c r="B59" s="7" t="str">
        <f>"202300200225"</f>
        <v>202300200225</v>
      </c>
      <c r="C59" s="8">
        <v>58.3</v>
      </c>
      <c r="D59" s="9" t="s">
        <v>5</v>
      </c>
    </row>
    <row r="60" ht="18" customHeight="1" spans="1:4">
      <c r="A60" s="6" t="str">
        <f t="shared" si="1"/>
        <v>2023002</v>
      </c>
      <c r="B60" s="7" t="str">
        <f>"202300200205"</f>
        <v>202300200205</v>
      </c>
      <c r="C60" s="8">
        <v>57.6</v>
      </c>
      <c r="D60" s="9" t="s">
        <v>5</v>
      </c>
    </row>
    <row r="61" ht="18" customHeight="1" spans="1:4">
      <c r="A61" s="6" t="str">
        <f t="shared" si="1"/>
        <v>2023002</v>
      </c>
      <c r="B61" s="7" t="str">
        <f>"202300200211"</f>
        <v>202300200211</v>
      </c>
      <c r="C61" s="8">
        <v>57.3</v>
      </c>
      <c r="D61" s="9" t="s">
        <v>5</v>
      </c>
    </row>
    <row r="62" ht="18" customHeight="1" spans="1:4">
      <c r="A62" s="6" t="str">
        <f t="shared" si="1"/>
        <v>2023002</v>
      </c>
      <c r="B62" s="7" t="str">
        <f>"202300200204"</f>
        <v>202300200204</v>
      </c>
      <c r="C62" s="8">
        <v>56.3</v>
      </c>
      <c r="D62" s="9" t="s">
        <v>5</v>
      </c>
    </row>
    <row r="63" ht="18" customHeight="1" spans="1:4">
      <c r="A63" s="6" t="str">
        <f t="shared" si="1"/>
        <v>2023002</v>
      </c>
      <c r="B63" s="7" t="str">
        <f>"202300200206"</f>
        <v>202300200206</v>
      </c>
      <c r="C63" s="8">
        <v>0</v>
      </c>
      <c r="D63" s="9" t="s">
        <v>6</v>
      </c>
    </row>
    <row r="64" ht="18" customHeight="1" spans="1:4">
      <c r="A64" s="6" t="str">
        <f t="shared" si="1"/>
        <v>2023002</v>
      </c>
      <c r="B64" s="7" t="str">
        <f>"202300200208"</f>
        <v>202300200208</v>
      </c>
      <c r="C64" s="8">
        <v>0</v>
      </c>
      <c r="D64" s="9" t="s">
        <v>6</v>
      </c>
    </row>
    <row r="65" ht="18" customHeight="1" spans="1:4">
      <c r="A65" s="6" t="str">
        <f t="shared" si="1"/>
        <v>2023002</v>
      </c>
      <c r="B65" s="7" t="str">
        <f>"202300200214"</f>
        <v>202300200214</v>
      </c>
      <c r="C65" s="8">
        <v>0</v>
      </c>
      <c r="D65" s="9" t="s">
        <v>6</v>
      </c>
    </row>
    <row r="66" ht="18" customHeight="1" spans="1:4">
      <c r="A66" s="6" t="str">
        <f t="shared" si="1"/>
        <v>2023002</v>
      </c>
      <c r="B66" s="7" t="str">
        <f>"202300200215"</f>
        <v>202300200215</v>
      </c>
      <c r="C66" s="8">
        <v>0</v>
      </c>
      <c r="D66" s="9" t="s">
        <v>6</v>
      </c>
    </row>
    <row r="67" ht="18" customHeight="1" spans="1:4">
      <c r="A67" s="6" t="str">
        <f t="shared" si="1"/>
        <v>2023002</v>
      </c>
      <c r="B67" s="7" t="str">
        <f>"202300200217"</f>
        <v>202300200217</v>
      </c>
      <c r="C67" s="8">
        <v>0</v>
      </c>
      <c r="D67" s="9" t="s">
        <v>6</v>
      </c>
    </row>
    <row r="68" ht="18" customHeight="1" spans="1:4">
      <c r="A68" s="6" t="str">
        <f t="shared" si="1"/>
        <v>2023002</v>
      </c>
      <c r="B68" s="7" t="str">
        <f>"202300200227"</f>
        <v>202300200227</v>
      </c>
      <c r="C68" s="8">
        <v>0</v>
      </c>
      <c r="D68" s="9" t="s">
        <v>6</v>
      </c>
    </row>
    <row r="69" ht="18" customHeight="1" spans="1:4">
      <c r="A69" s="6" t="str">
        <f t="shared" si="1"/>
        <v>2023002</v>
      </c>
      <c r="B69" s="7" t="str">
        <f>"202300200228"</f>
        <v>202300200228</v>
      </c>
      <c r="C69" s="8">
        <v>0</v>
      </c>
      <c r="D69" s="9" t="s">
        <v>6</v>
      </c>
    </row>
    <row r="70" ht="18" customHeight="1" spans="1:4">
      <c r="A70" s="6" t="str">
        <f t="shared" si="1"/>
        <v>2023002</v>
      </c>
      <c r="B70" s="7" t="str">
        <f>"202300200305"</f>
        <v>202300200305</v>
      </c>
      <c r="C70" s="8">
        <v>0</v>
      </c>
      <c r="D70" s="9" t="s">
        <v>6</v>
      </c>
    </row>
    <row r="71" ht="18" customHeight="1" spans="1:4">
      <c r="A71" s="6" t="str">
        <f t="shared" si="1"/>
        <v>2023002</v>
      </c>
      <c r="B71" s="7" t="str">
        <f>"202300200306"</f>
        <v>202300200306</v>
      </c>
      <c r="C71" s="8">
        <v>0</v>
      </c>
      <c r="D71" s="9" t="s">
        <v>6</v>
      </c>
    </row>
    <row r="72" ht="18" customHeight="1" spans="1:4">
      <c r="A72" s="6" t="str">
        <f t="shared" ref="A72:A83" si="2">"2023003"</f>
        <v>2023003</v>
      </c>
      <c r="B72" s="7" t="str">
        <f>"202300300320"</f>
        <v>202300300320</v>
      </c>
      <c r="C72" s="8">
        <v>73.4</v>
      </c>
      <c r="D72" s="9" t="s">
        <v>5</v>
      </c>
    </row>
    <row r="73" ht="18" customHeight="1" spans="1:4">
      <c r="A73" s="6" t="str">
        <f t="shared" si="2"/>
        <v>2023003</v>
      </c>
      <c r="B73" s="7" t="str">
        <f>"202300300319"</f>
        <v>202300300319</v>
      </c>
      <c r="C73" s="8">
        <v>70.8</v>
      </c>
      <c r="D73" s="9" t="s">
        <v>5</v>
      </c>
    </row>
    <row r="74" ht="18" customHeight="1" spans="1:4">
      <c r="A74" s="6" t="str">
        <f t="shared" si="2"/>
        <v>2023003</v>
      </c>
      <c r="B74" s="7" t="str">
        <f>"202300300321"</f>
        <v>202300300321</v>
      </c>
      <c r="C74" s="8">
        <v>67.7</v>
      </c>
      <c r="D74" s="9" t="s">
        <v>5</v>
      </c>
    </row>
    <row r="75" ht="18" customHeight="1" spans="1:4">
      <c r="A75" s="6" t="str">
        <f t="shared" si="2"/>
        <v>2023003</v>
      </c>
      <c r="B75" s="7" t="str">
        <f>"202300300315"</f>
        <v>202300300315</v>
      </c>
      <c r="C75" s="8">
        <v>64.5</v>
      </c>
      <c r="D75" s="9" t="s">
        <v>5</v>
      </c>
    </row>
    <row r="76" ht="18" customHeight="1" spans="1:4">
      <c r="A76" s="6" t="str">
        <f t="shared" si="2"/>
        <v>2023003</v>
      </c>
      <c r="B76" s="7" t="str">
        <f>"202300300310"</f>
        <v>202300300310</v>
      </c>
      <c r="C76" s="8">
        <v>64.1</v>
      </c>
      <c r="D76" s="9" t="s">
        <v>5</v>
      </c>
    </row>
    <row r="77" ht="18" customHeight="1" spans="1:4">
      <c r="A77" s="6" t="str">
        <f t="shared" si="2"/>
        <v>2023003</v>
      </c>
      <c r="B77" s="7" t="str">
        <f>"202300300313"</f>
        <v>202300300313</v>
      </c>
      <c r="C77" s="8">
        <v>63</v>
      </c>
      <c r="D77" s="9" t="s">
        <v>5</v>
      </c>
    </row>
    <row r="78" ht="18" customHeight="1" spans="1:4">
      <c r="A78" s="6" t="str">
        <f t="shared" si="2"/>
        <v>2023003</v>
      </c>
      <c r="B78" s="7" t="str">
        <f>"202300300312"</f>
        <v>202300300312</v>
      </c>
      <c r="C78" s="8">
        <v>59.7</v>
      </c>
      <c r="D78" s="9" t="s">
        <v>5</v>
      </c>
    </row>
    <row r="79" ht="18" customHeight="1" spans="1:4">
      <c r="A79" s="6" t="str">
        <f t="shared" si="2"/>
        <v>2023003</v>
      </c>
      <c r="B79" s="7" t="str">
        <f>"202300300316"</f>
        <v>202300300316</v>
      </c>
      <c r="C79" s="8">
        <v>55.8</v>
      </c>
      <c r="D79" s="9" t="s">
        <v>5</v>
      </c>
    </row>
    <row r="80" ht="18" customHeight="1" spans="1:4">
      <c r="A80" s="6" t="str">
        <f t="shared" si="2"/>
        <v>2023003</v>
      </c>
      <c r="B80" s="7" t="str">
        <f>"202300300311"</f>
        <v>202300300311</v>
      </c>
      <c r="C80" s="8">
        <v>40.5</v>
      </c>
      <c r="D80" s="9" t="s">
        <v>5</v>
      </c>
    </row>
    <row r="81" ht="18" customHeight="1" spans="1:4">
      <c r="A81" s="6" t="str">
        <f t="shared" si="2"/>
        <v>2023003</v>
      </c>
      <c r="B81" s="7" t="str">
        <f>"202300300314"</f>
        <v>202300300314</v>
      </c>
      <c r="C81" s="8">
        <v>0</v>
      </c>
      <c r="D81" s="9" t="s">
        <v>6</v>
      </c>
    </row>
    <row r="82" ht="18" customHeight="1" spans="1:4">
      <c r="A82" s="6" t="str">
        <f t="shared" si="2"/>
        <v>2023003</v>
      </c>
      <c r="B82" s="7" t="str">
        <f>"202300300317"</f>
        <v>202300300317</v>
      </c>
      <c r="C82" s="8">
        <v>0</v>
      </c>
      <c r="D82" s="9" t="s">
        <v>6</v>
      </c>
    </row>
    <row r="83" ht="18" customHeight="1" spans="1:4">
      <c r="A83" s="6" t="str">
        <f t="shared" si="2"/>
        <v>2023003</v>
      </c>
      <c r="B83" s="7" t="str">
        <f>"202300300318"</f>
        <v>202300300318</v>
      </c>
      <c r="C83" s="8">
        <v>0</v>
      </c>
      <c r="D83" s="9" t="s">
        <v>6</v>
      </c>
    </row>
    <row r="84" ht="18" customHeight="1" spans="1:4">
      <c r="A84" s="6" t="str">
        <f t="shared" ref="A84:A90" si="3">"2023004"</f>
        <v>2023004</v>
      </c>
      <c r="B84" s="7" t="str">
        <f>"202300400323"</f>
        <v>202300400323</v>
      </c>
      <c r="C84" s="8">
        <v>67.3</v>
      </c>
      <c r="D84" s="9" t="s">
        <v>5</v>
      </c>
    </row>
    <row r="85" ht="18" customHeight="1" spans="1:4">
      <c r="A85" s="6" t="str">
        <f t="shared" si="3"/>
        <v>2023004</v>
      </c>
      <c r="B85" s="7" t="str">
        <f>"202300400324"</f>
        <v>202300400324</v>
      </c>
      <c r="C85" s="8">
        <v>63.4</v>
      </c>
      <c r="D85" s="9" t="s">
        <v>5</v>
      </c>
    </row>
    <row r="86" ht="18" customHeight="1" spans="1:4">
      <c r="A86" s="6" t="str">
        <f t="shared" si="3"/>
        <v>2023004</v>
      </c>
      <c r="B86" s="7" t="str">
        <f>"202300400328"</f>
        <v>202300400328</v>
      </c>
      <c r="C86" s="8">
        <v>60.3</v>
      </c>
      <c r="D86" s="9" t="s">
        <v>5</v>
      </c>
    </row>
    <row r="87" ht="18" customHeight="1" spans="1:4">
      <c r="A87" s="6" t="str">
        <f t="shared" si="3"/>
        <v>2023004</v>
      </c>
      <c r="B87" s="7" t="str">
        <f>"202300400326"</f>
        <v>202300400326</v>
      </c>
      <c r="C87" s="8">
        <v>60</v>
      </c>
      <c r="D87" s="9" t="s">
        <v>5</v>
      </c>
    </row>
    <row r="88" ht="18" customHeight="1" spans="1:4">
      <c r="A88" s="6" t="str">
        <f t="shared" si="3"/>
        <v>2023004</v>
      </c>
      <c r="B88" s="7" t="str">
        <f>"202300400327"</f>
        <v>202300400327</v>
      </c>
      <c r="C88" s="8">
        <v>54</v>
      </c>
      <c r="D88" s="9" t="s">
        <v>5</v>
      </c>
    </row>
    <row r="89" ht="18" customHeight="1" spans="1:4">
      <c r="A89" s="6" t="str">
        <f t="shared" si="3"/>
        <v>2023004</v>
      </c>
      <c r="B89" s="7" t="str">
        <f>"202300400322"</f>
        <v>202300400322</v>
      </c>
      <c r="C89" s="8">
        <v>0</v>
      </c>
      <c r="D89" s="9" t="s">
        <v>6</v>
      </c>
    </row>
    <row r="90" ht="18" customHeight="1" spans="1:4">
      <c r="A90" s="6" t="str">
        <f t="shared" si="3"/>
        <v>2023004</v>
      </c>
      <c r="B90" s="7" t="str">
        <f>"202300400325"</f>
        <v>202300400325</v>
      </c>
      <c r="C90" s="8">
        <v>0</v>
      </c>
      <c r="D90" s="9" t="s">
        <v>6</v>
      </c>
    </row>
    <row r="91" ht="18" customHeight="1" spans="1:4">
      <c r="A91" s="6" t="str">
        <f t="shared" ref="A91:A96" si="4">"2023005"</f>
        <v>2023005</v>
      </c>
      <c r="B91" s="7" t="str">
        <f>"202300500330"</f>
        <v>202300500330</v>
      </c>
      <c r="C91" s="8">
        <v>77.7</v>
      </c>
      <c r="D91" s="9" t="s">
        <v>5</v>
      </c>
    </row>
    <row r="92" ht="18" customHeight="1" spans="1:4">
      <c r="A92" s="6" t="str">
        <f t="shared" si="4"/>
        <v>2023005</v>
      </c>
      <c r="B92" s="7" t="str">
        <f>"202300500402"</f>
        <v>202300500402</v>
      </c>
      <c r="C92" s="8">
        <v>66.1</v>
      </c>
      <c r="D92" s="9" t="s">
        <v>5</v>
      </c>
    </row>
    <row r="93" ht="18" customHeight="1" spans="1:4">
      <c r="A93" s="6" t="str">
        <f t="shared" si="4"/>
        <v>2023005</v>
      </c>
      <c r="B93" s="7" t="str">
        <f>"202300500403"</f>
        <v>202300500403</v>
      </c>
      <c r="C93" s="8">
        <v>65.8</v>
      </c>
      <c r="D93" s="9" t="s">
        <v>5</v>
      </c>
    </row>
    <row r="94" ht="18" customHeight="1" spans="1:4">
      <c r="A94" s="6" t="str">
        <f t="shared" si="4"/>
        <v>2023005</v>
      </c>
      <c r="B94" s="7" t="str">
        <f>"202300500404"</f>
        <v>202300500404</v>
      </c>
      <c r="C94" s="8">
        <v>65.4</v>
      </c>
      <c r="D94" s="9" t="s">
        <v>5</v>
      </c>
    </row>
    <row r="95" ht="18" customHeight="1" spans="1:4">
      <c r="A95" s="6" t="str">
        <f t="shared" si="4"/>
        <v>2023005</v>
      </c>
      <c r="B95" s="7" t="str">
        <f>"202300500401"</f>
        <v>202300500401</v>
      </c>
      <c r="C95" s="8">
        <v>63.7</v>
      </c>
      <c r="D95" s="9" t="s">
        <v>5</v>
      </c>
    </row>
    <row r="96" ht="18" customHeight="1" spans="1:4">
      <c r="A96" s="6" t="str">
        <f t="shared" si="4"/>
        <v>2023005</v>
      </c>
      <c r="B96" s="7" t="str">
        <f>"202300500329"</f>
        <v>202300500329</v>
      </c>
      <c r="C96" s="8">
        <v>59.2</v>
      </c>
      <c r="D96" s="9" t="s">
        <v>5</v>
      </c>
    </row>
    <row r="97" ht="18" customHeight="1" spans="1:4">
      <c r="A97" s="6" t="str">
        <f t="shared" ref="A97:A115" si="5">"2023006"</f>
        <v>2023006</v>
      </c>
      <c r="B97" s="7" t="str">
        <f>"202300600411"</f>
        <v>202300600411</v>
      </c>
      <c r="C97" s="8">
        <v>75.7</v>
      </c>
      <c r="D97" s="9" t="s">
        <v>5</v>
      </c>
    </row>
    <row r="98" ht="18" customHeight="1" spans="1:4">
      <c r="A98" s="6" t="str">
        <f t="shared" si="5"/>
        <v>2023006</v>
      </c>
      <c r="B98" s="7" t="str">
        <f>"202300600407"</f>
        <v>202300600407</v>
      </c>
      <c r="C98" s="8">
        <v>70.6</v>
      </c>
      <c r="D98" s="9" t="s">
        <v>5</v>
      </c>
    </row>
    <row r="99" ht="18" customHeight="1" spans="1:4">
      <c r="A99" s="6" t="str">
        <f t="shared" si="5"/>
        <v>2023006</v>
      </c>
      <c r="B99" s="7" t="str">
        <f>"202300600405"</f>
        <v>202300600405</v>
      </c>
      <c r="C99" s="8">
        <v>67.9</v>
      </c>
      <c r="D99" s="9" t="s">
        <v>5</v>
      </c>
    </row>
    <row r="100" ht="18" customHeight="1" spans="1:4">
      <c r="A100" s="6" t="str">
        <f t="shared" si="5"/>
        <v>2023006</v>
      </c>
      <c r="B100" s="7" t="str">
        <f>"202300600410"</f>
        <v>202300600410</v>
      </c>
      <c r="C100" s="8">
        <v>65.7</v>
      </c>
      <c r="D100" s="9" t="s">
        <v>5</v>
      </c>
    </row>
    <row r="101" ht="18" customHeight="1" spans="1:4">
      <c r="A101" s="6" t="str">
        <f t="shared" si="5"/>
        <v>2023006</v>
      </c>
      <c r="B101" s="7" t="str">
        <f>"202300600418"</f>
        <v>202300600418</v>
      </c>
      <c r="C101" s="8">
        <v>65.6</v>
      </c>
      <c r="D101" s="9" t="s">
        <v>5</v>
      </c>
    </row>
    <row r="102" ht="18" customHeight="1" spans="1:4">
      <c r="A102" s="6" t="str">
        <f t="shared" si="5"/>
        <v>2023006</v>
      </c>
      <c r="B102" s="7" t="str">
        <f>"202300600420"</f>
        <v>202300600420</v>
      </c>
      <c r="C102" s="8">
        <v>65.6</v>
      </c>
      <c r="D102" s="9" t="s">
        <v>5</v>
      </c>
    </row>
    <row r="103" ht="18" customHeight="1" spans="1:4">
      <c r="A103" s="6" t="str">
        <f t="shared" si="5"/>
        <v>2023006</v>
      </c>
      <c r="B103" s="7" t="str">
        <f>"202300600416"</f>
        <v>202300600416</v>
      </c>
      <c r="C103" s="8">
        <v>65.2</v>
      </c>
      <c r="D103" s="9" t="s">
        <v>5</v>
      </c>
    </row>
    <row r="104" ht="18" customHeight="1" spans="1:4">
      <c r="A104" s="6" t="str">
        <f t="shared" si="5"/>
        <v>2023006</v>
      </c>
      <c r="B104" s="7" t="str">
        <f>"202300600423"</f>
        <v>202300600423</v>
      </c>
      <c r="C104" s="8">
        <v>64</v>
      </c>
      <c r="D104" s="9" t="s">
        <v>5</v>
      </c>
    </row>
    <row r="105" ht="18" customHeight="1" spans="1:4">
      <c r="A105" s="6" t="str">
        <f t="shared" si="5"/>
        <v>2023006</v>
      </c>
      <c r="B105" s="7" t="str">
        <f>"202300600406"</f>
        <v>202300600406</v>
      </c>
      <c r="C105" s="8">
        <v>62.7</v>
      </c>
      <c r="D105" s="9" t="s">
        <v>5</v>
      </c>
    </row>
    <row r="106" ht="18" customHeight="1" spans="1:4">
      <c r="A106" s="6" t="str">
        <f t="shared" si="5"/>
        <v>2023006</v>
      </c>
      <c r="B106" s="7" t="str">
        <f>"202300600422"</f>
        <v>202300600422</v>
      </c>
      <c r="C106" s="8">
        <v>62.4</v>
      </c>
      <c r="D106" s="9" t="s">
        <v>5</v>
      </c>
    </row>
    <row r="107" ht="18" customHeight="1" spans="1:4">
      <c r="A107" s="6" t="str">
        <f t="shared" si="5"/>
        <v>2023006</v>
      </c>
      <c r="B107" s="7" t="str">
        <f>"202300600419"</f>
        <v>202300600419</v>
      </c>
      <c r="C107" s="8">
        <v>61.9</v>
      </c>
      <c r="D107" s="9" t="s">
        <v>5</v>
      </c>
    </row>
    <row r="108" ht="18" customHeight="1" spans="1:4">
      <c r="A108" s="6" t="str">
        <f t="shared" si="5"/>
        <v>2023006</v>
      </c>
      <c r="B108" s="7" t="str">
        <f>"202300600414"</f>
        <v>202300600414</v>
      </c>
      <c r="C108" s="8">
        <v>61.8</v>
      </c>
      <c r="D108" s="9" t="s">
        <v>5</v>
      </c>
    </row>
    <row r="109" ht="18" customHeight="1" spans="1:4">
      <c r="A109" s="6" t="str">
        <f t="shared" si="5"/>
        <v>2023006</v>
      </c>
      <c r="B109" s="7" t="str">
        <f>"202300600415"</f>
        <v>202300600415</v>
      </c>
      <c r="C109" s="8">
        <v>61.1</v>
      </c>
      <c r="D109" s="9" t="s">
        <v>5</v>
      </c>
    </row>
    <row r="110" ht="18" customHeight="1" spans="1:4">
      <c r="A110" s="6" t="str">
        <f t="shared" si="5"/>
        <v>2023006</v>
      </c>
      <c r="B110" s="7" t="str">
        <f>"202300600409"</f>
        <v>202300600409</v>
      </c>
      <c r="C110" s="8">
        <v>59.8</v>
      </c>
      <c r="D110" s="9" t="s">
        <v>5</v>
      </c>
    </row>
    <row r="111" ht="18" customHeight="1" spans="1:4">
      <c r="A111" s="6" t="str">
        <f t="shared" si="5"/>
        <v>2023006</v>
      </c>
      <c r="B111" s="7" t="str">
        <f>"202300600417"</f>
        <v>202300600417</v>
      </c>
      <c r="C111" s="8">
        <v>58.3</v>
      </c>
      <c r="D111" s="9" t="s">
        <v>5</v>
      </c>
    </row>
    <row r="112" ht="18" customHeight="1" spans="1:4">
      <c r="A112" s="6" t="str">
        <f t="shared" si="5"/>
        <v>2023006</v>
      </c>
      <c r="B112" s="7" t="str">
        <f>"202300600413"</f>
        <v>202300600413</v>
      </c>
      <c r="C112" s="8">
        <v>56.5</v>
      </c>
      <c r="D112" s="9" t="s">
        <v>5</v>
      </c>
    </row>
    <row r="113" ht="18" customHeight="1" spans="1:4">
      <c r="A113" s="6" t="str">
        <f t="shared" si="5"/>
        <v>2023006</v>
      </c>
      <c r="B113" s="7" t="str">
        <f>"202300600421"</f>
        <v>202300600421</v>
      </c>
      <c r="C113" s="8">
        <v>56.5</v>
      </c>
      <c r="D113" s="9" t="s">
        <v>5</v>
      </c>
    </row>
    <row r="114" ht="18" customHeight="1" spans="1:4">
      <c r="A114" s="6" t="str">
        <f t="shared" si="5"/>
        <v>2023006</v>
      </c>
      <c r="B114" s="7" t="str">
        <f>"202300600408"</f>
        <v>202300600408</v>
      </c>
      <c r="C114" s="8">
        <v>0</v>
      </c>
      <c r="D114" s="9" t="s">
        <v>6</v>
      </c>
    </row>
    <row r="115" ht="18" customHeight="1" spans="1:4">
      <c r="A115" s="6" t="str">
        <f t="shared" si="5"/>
        <v>2023006</v>
      </c>
      <c r="B115" s="7" t="str">
        <f>"202300600412"</f>
        <v>202300600412</v>
      </c>
      <c r="C115" s="8">
        <v>0</v>
      </c>
      <c r="D115" s="9" t="s">
        <v>6</v>
      </c>
    </row>
    <row r="116" ht="19.9" customHeight="1"/>
    <row r="117" ht="19.9" customHeight="1" spans="2:4">
      <c r="B117" s="10"/>
      <c r="C117" s="10"/>
      <c r="D117" s="10"/>
    </row>
    <row r="118" ht="19.9" customHeight="1" spans="2:4">
      <c r="B118" s="11"/>
      <c r="C118" s="11"/>
      <c r="D118" s="11"/>
    </row>
  </sheetData>
  <autoFilter ref="A2:D115">
    <extLst/>
  </autoFilter>
  <sortState ref="A2:H114">
    <sortCondition ref="A2:A114"/>
    <sortCondition ref="C2:C114" descending="1"/>
  </sortState>
  <mergeCells count="1">
    <mergeCell ref="A1:D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 呆萌雅待萌芽~</cp:lastModifiedBy>
  <dcterms:created xsi:type="dcterms:W3CDTF">2023-12-12T02:11:00Z</dcterms:created>
  <cp:lastPrinted>2023-12-20T07:39:00Z</cp:lastPrinted>
  <dcterms:modified xsi:type="dcterms:W3CDTF">2023-12-25T03:00:06Z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20268180C27D485498E809695F4528A1_12</vt:lpwstr>
  </property>
  <property fmtid="{D5CDD505-2E9C-101B-9397-08002B2CF9AE}" pid="3" name="KSOProductBuildVer">
    <vt:lpwstr>2052-12.1.0.15946</vt:lpwstr>
  </property>
  <property fmtid="{D5CDD505-2E9C-101B-9397-08002B2CF9AE}" pid="4" name="KSOReadingLayout">
    <vt:bool>false</vt:bool>
  </property>
</Properties>
</file>