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2" activeTab="1"/>
  </bookViews>
  <sheets>
    <sheet name="第1组" sheetId="1" r:id="rId1"/>
    <sheet name="第2组" sheetId="2" r:id="rId2"/>
  </sheets>
  <definedNames>
    <definedName name="_xlnm.Print_Titles" localSheetId="1">'第2组'!$3:$4</definedName>
  </definedNames>
  <calcPr fullCalcOnLoad="1"/>
</workbook>
</file>

<file path=xl/sharedStrings.xml><?xml version="1.0" encoding="utf-8"?>
<sst xmlns="http://schemas.openxmlformats.org/spreadsheetml/2006/main" count="86" uniqueCount="71">
  <si>
    <t xml:space="preserve">大渡口区事业单位2023年面向全市公开遴选工作人员笔试、面试和总成绩公布表
（第一组）     </t>
  </si>
  <si>
    <r>
      <t xml:space="preserve">        </t>
    </r>
    <r>
      <rPr>
        <sz val="12"/>
        <rFont val="方正仿宋_GBK"/>
        <family val="0"/>
      </rPr>
      <t>根据《重庆市大渡口区事业单位</t>
    </r>
    <r>
      <rPr>
        <sz val="12"/>
        <rFont val="Times New Roman"/>
        <family val="1"/>
      </rPr>
      <t>2023</t>
    </r>
    <r>
      <rPr>
        <sz val="12"/>
        <rFont val="方正仿宋_GBK"/>
        <family val="0"/>
      </rPr>
      <t>年面向全市公开遴选工作人员公告》规定，大渡口区人力资源和社会保障局组织开展了笔试、面试工作，并认真履行监督职责。现将</t>
    </r>
    <r>
      <rPr>
        <u val="single"/>
        <sz val="12"/>
        <color indexed="10"/>
        <rFont val="Times New Roman"/>
        <family val="1"/>
      </rPr>
      <t>11</t>
    </r>
    <r>
      <rPr>
        <sz val="12"/>
        <rFont val="方正仿宋_GBK"/>
        <family val="0"/>
      </rPr>
      <t>名面试人员的各项成绩公布如下：</t>
    </r>
  </si>
  <si>
    <t>主管部门</t>
  </si>
  <si>
    <t>招聘单位</t>
  </si>
  <si>
    <t>招聘岗位</t>
  </si>
  <si>
    <t>姓名</t>
  </si>
  <si>
    <t>面试成绩</t>
  </si>
  <si>
    <t>总成绩</t>
  </si>
  <si>
    <t>按岗位排序</t>
  </si>
  <si>
    <r>
      <rPr>
        <sz val="11"/>
        <color indexed="8"/>
        <rFont val="方正黑体_GBK"/>
        <family val="0"/>
      </rPr>
      <t>专业技能测试成绩</t>
    </r>
  </si>
  <si>
    <r>
      <t>按</t>
    </r>
    <r>
      <rPr>
        <sz val="11"/>
        <color indexed="8"/>
        <rFont val="Times New Roman"/>
        <family val="1"/>
      </rPr>
      <t>60%</t>
    </r>
    <r>
      <rPr>
        <sz val="11"/>
        <color indexed="8"/>
        <rFont val="方正黑体_GBK"/>
        <family val="0"/>
      </rPr>
      <t>折算</t>
    </r>
  </si>
  <si>
    <r>
      <rPr>
        <sz val="11"/>
        <color indexed="8"/>
        <rFont val="方正黑体_GBK"/>
        <family val="0"/>
      </rPr>
      <t>综合面试成绩</t>
    </r>
  </si>
  <si>
    <r>
      <t>按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方正黑体_GBK"/>
        <family val="0"/>
      </rPr>
      <t>折算</t>
    </r>
  </si>
  <si>
    <t>大渡口区教育委员会</t>
  </si>
  <si>
    <r>
      <rPr>
        <sz val="12"/>
        <rFont val="方正仿宋_GBK"/>
        <family val="0"/>
      </rPr>
      <t>重庆市第三十七中学校</t>
    </r>
  </si>
  <si>
    <r>
      <rPr>
        <sz val="12"/>
        <color indexed="8"/>
        <rFont val="方正仿宋_GBK"/>
        <family val="0"/>
      </rPr>
      <t>政治教师</t>
    </r>
  </si>
  <si>
    <r>
      <rPr>
        <sz val="12"/>
        <rFont val="方正仿宋_GBK"/>
        <family val="0"/>
      </rPr>
      <t>石林山</t>
    </r>
  </si>
  <si>
    <r>
      <rPr>
        <sz val="12"/>
        <rFont val="方正仿宋_GBK"/>
        <family val="0"/>
      </rPr>
      <t>徐帆</t>
    </r>
  </si>
  <si>
    <r>
      <rPr>
        <sz val="12"/>
        <rFont val="方正仿宋_GBK"/>
        <family val="0"/>
      </rPr>
      <t>谭虹影</t>
    </r>
  </si>
  <si>
    <r>
      <rPr>
        <sz val="12"/>
        <rFont val="方正仿宋_GBK"/>
        <family val="0"/>
      </rPr>
      <t>李来成</t>
    </r>
  </si>
  <si>
    <r>
      <rPr>
        <sz val="12"/>
        <rFont val="方正仿宋_GBK"/>
        <family val="0"/>
      </rPr>
      <t>重庆市大渡口区西南大学附属中学校</t>
    </r>
  </si>
  <si>
    <r>
      <rPr>
        <sz val="12"/>
        <color indexed="8"/>
        <rFont val="方正仿宋_GBK"/>
        <family val="0"/>
      </rPr>
      <t>语文教师</t>
    </r>
  </si>
  <si>
    <r>
      <rPr>
        <sz val="12"/>
        <rFont val="方正仿宋_GBK"/>
        <family val="0"/>
      </rPr>
      <t>王伟凡</t>
    </r>
  </si>
  <si>
    <r>
      <rPr>
        <sz val="12"/>
        <rFont val="方正仿宋_GBK"/>
        <family val="0"/>
      </rPr>
      <t>叶敏</t>
    </r>
  </si>
  <si>
    <r>
      <rPr>
        <sz val="12"/>
        <rFont val="方正仿宋_GBK"/>
        <family val="0"/>
      </rPr>
      <t>刘兴健</t>
    </r>
  </si>
  <si>
    <r>
      <rPr>
        <sz val="12"/>
        <rFont val="方正仿宋_GBK"/>
        <family val="0"/>
      </rPr>
      <t>刘丹</t>
    </r>
  </si>
  <si>
    <r>
      <rPr>
        <sz val="12"/>
        <rFont val="方正仿宋_GBK"/>
        <family val="0"/>
      </rPr>
      <t>蒲俊宏</t>
    </r>
  </si>
  <si>
    <r>
      <rPr>
        <sz val="12"/>
        <rFont val="方正仿宋_GBK"/>
        <family val="0"/>
      </rPr>
      <t>重庆市茄子溪中学</t>
    </r>
  </si>
  <si>
    <r>
      <rPr>
        <sz val="12"/>
        <rFont val="方正仿宋_GBK"/>
        <family val="0"/>
      </rPr>
      <t>语文教师</t>
    </r>
  </si>
  <si>
    <r>
      <rPr>
        <sz val="12"/>
        <rFont val="方正仿宋_GBK"/>
        <family val="0"/>
      </rPr>
      <t>唐美</t>
    </r>
  </si>
  <si>
    <r>
      <t>备注：</t>
    </r>
    <r>
      <rPr>
        <sz val="11"/>
        <rFont val="Times New Roman"/>
        <family val="1"/>
      </rPr>
      <t xml:space="preserve">
1.</t>
    </r>
    <r>
      <rPr>
        <sz val="11"/>
        <rFont val="方正仿宋_GBK"/>
        <family val="0"/>
      </rPr>
      <t>甲类考试类型岗位考试考核总成绩</t>
    </r>
    <r>
      <rPr>
        <sz val="11"/>
        <rFont val="Times New Roman"/>
        <family val="1"/>
      </rPr>
      <t>=</t>
    </r>
    <r>
      <rPr>
        <sz val="11"/>
        <rFont val="方正仿宋_GBK"/>
        <family val="0"/>
      </rPr>
      <t>公共科目笔试成绩</t>
    </r>
    <r>
      <rPr>
        <sz val="11"/>
        <rFont val="Times New Roman"/>
        <family val="1"/>
      </rPr>
      <t>÷1.5×50% +</t>
    </r>
    <r>
      <rPr>
        <sz val="11"/>
        <rFont val="方正仿宋_GBK"/>
        <family val="0"/>
      </rPr>
      <t>综合面试成绩</t>
    </r>
    <r>
      <rPr>
        <sz val="11"/>
        <rFont val="Times New Roman"/>
        <family val="1"/>
      </rPr>
      <t>×50%
2.</t>
    </r>
    <r>
      <rPr>
        <sz val="11"/>
        <rFont val="方正仿宋_GBK"/>
        <family val="0"/>
      </rPr>
      <t>乙类考试类型岗位考试考核总成绩</t>
    </r>
    <r>
      <rPr>
        <sz val="11"/>
        <rFont val="Times New Roman"/>
        <family val="1"/>
      </rPr>
      <t>=</t>
    </r>
    <r>
      <rPr>
        <sz val="11"/>
        <rFont val="方正仿宋_GBK"/>
        <family val="0"/>
      </rPr>
      <t>专业技能测试成绩</t>
    </r>
    <r>
      <rPr>
        <sz val="11"/>
        <rFont val="Times New Roman"/>
        <family val="1"/>
      </rPr>
      <t>×60% +</t>
    </r>
    <r>
      <rPr>
        <sz val="11"/>
        <rFont val="方正仿宋_GBK"/>
        <family val="0"/>
      </rPr>
      <t>综合面试成绩</t>
    </r>
    <r>
      <rPr>
        <sz val="11"/>
        <rFont val="Times New Roman"/>
        <family val="1"/>
      </rPr>
      <t>×40%</t>
    </r>
    <r>
      <rPr>
        <sz val="11"/>
        <rFont val="方正仿宋_GBK"/>
        <family val="0"/>
      </rPr>
      <t>（总成绩采取百分制计算，四舍五入后精确到小数点后两位数。）</t>
    </r>
    <r>
      <rPr>
        <sz val="11"/>
        <rFont val="Times New Roman"/>
        <family val="1"/>
      </rPr>
      <t xml:space="preserve">
3.</t>
    </r>
    <r>
      <rPr>
        <sz val="11"/>
        <rFont val="方正仿宋_GBK"/>
        <family val="0"/>
      </rPr>
      <t>面试当天，若原确定进入面试的部分人员主动放弃，导致竞争比例达不到</t>
    </r>
    <r>
      <rPr>
        <sz val="11"/>
        <rFont val="Times New Roman"/>
        <family val="1"/>
      </rPr>
      <t>2:1</t>
    </r>
    <r>
      <rPr>
        <sz val="11"/>
        <rFont val="方正仿宋_GBK"/>
        <family val="0"/>
      </rPr>
      <t>的，经遴选方研究同意，可放宽开考比例。放宽开考比例的面试人员，面试各科成绩不得低于</t>
    </r>
    <r>
      <rPr>
        <sz val="11"/>
        <rFont val="Times New Roman"/>
        <family val="1"/>
      </rPr>
      <t>65</t>
    </r>
    <r>
      <rPr>
        <sz val="11"/>
        <rFont val="方正仿宋_GBK"/>
        <family val="0"/>
      </rPr>
      <t>分，方可进入后续环节。</t>
    </r>
    <r>
      <rPr>
        <sz val="11"/>
        <rFont val="Times New Roman"/>
        <family val="1"/>
      </rPr>
      <t xml:space="preserve">
4.</t>
    </r>
    <r>
      <rPr>
        <sz val="11"/>
        <rFont val="方正仿宋_GBK"/>
        <family val="0"/>
      </rPr>
      <t>体检人选按照拟遴选岗位名额，根据考生考试考核总成绩从高到低</t>
    </r>
    <r>
      <rPr>
        <sz val="11"/>
        <rFont val="Times New Roman"/>
        <family val="1"/>
      </rPr>
      <t>1:1</t>
    </r>
    <r>
      <rPr>
        <sz val="11"/>
        <rFont val="方正仿宋_GBK"/>
        <family val="0"/>
      </rPr>
      <t>等额确定。当总成绩相同时，依次按符合岗位要求的学历层次、专业技能测试成绩、综合面试成绩、《职业能力倾向测验》笔试成绩、相应职称、相应职（执）业资格高者优先；若以上要素均完全一致，则加试结构化面试，以加试成绩高者优先。</t>
    </r>
  </si>
  <si>
    <t xml:space="preserve">大渡口区事业单位2023年面向全市公开遴选工作人员笔试、面试和总成绩公布表
（第二组）     </t>
  </si>
  <si>
    <r>
      <t xml:space="preserve">   </t>
    </r>
    <r>
      <rPr>
        <sz val="12"/>
        <rFont val="方正仿宋_GBK"/>
        <family val="0"/>
      </rPr>
      <t>根据《重庆市大渡口区事业单位</t>
    </r>
    <r>
      <rPr>
        <sz val="12"/>
        <rFont val="Times New Roman"/>
        <family val="1"/>
      </rPr>
      <t>2023</t>
    </r>
    <r>
      <rPr>
        <sz val="12"/>
        <rFont val="方正仿宋_GBK"/>
        <family val="0"/>
      </rPr>
      <t>年面向全市公开遴选工作人员公告》规定，大渡口区人力资源和社会保障局组织开展了笔试、面试工作，并认真履行监督职责。现将</t>
    </r>
    <r>
      <rPr>
        <u val="single"/>
        <sz val="12"/>
        <color indexed="10"/>
        <rFont val="Times New Roman"/>
        <family val="1"/>
      </rPr>
      <t>17</t>
    </r>
    <r>
      <rPr>
        <sz val="12"/>
        <rFont val="方正仿宋_GBK"/>
        <family val="0"/>
      </rPr>
      <t>名面试人员的各项成绩公布如下：</t>
    </r>
  </si>
  <si>
    <t>笔试成绩</t>
  </si>
  <si>
    <r>
      <rPr>
        <sz val="11"/>
        <color indexed="8"/>
        <rFont val="方正黑体_GBK"/>
        <family val="0"/>
      </rPr>
      <t>总成绩</t>
    </r>
  </si>
  <si>
    <t>《职业能力倾向测验》成绩</t>
  </si>
  <si>
    <t>折算成绩</t>
  </si>
  <si>
    <t>专业技能测试成绩</t>
  </si>
  <si>
    <t>综合面试
成绩</t>
  </si>
  <si>
    <t>重庆市第九十五初级中学校</t>
  </si>
  <si>
    <t>化学教师</t>
  </si>
  <si>
    <t>杨睿琳</t>
  </si>
  <si>
    <t>张益</t>
  </si>
  <si>
    <t>重庆市大渡口区西南大学附属中学校</t>
  </si>
  <si>
    <t>数学教师</t>
  </si>
  <si>
    <t>李欢</t>
  </si>
  <si>
    <t>罗琴</t>
  </si>
  <si>
    <t>重庆市第三十七中学校</t>
  </si>
  <si>
    <t>张雪莲</t>
  </si>
  <si>
    <t>重庆市大渡口区老年大学</t>
  </si>
  <si>
    <t>管理岗</t>
  </si>
  <si>
    <t>陈慧</t>
  </si>
  <si>
    <t>王丽</t>
  </si>
  <si>
    <t>冉金琳</t>
  </si>
  <si>
    <t>任莉华</t>
  </si>
  <si>
    <t>重庆市大渡口区市政工程处</t>
  </si>
  <si>
    <t>工程管理</t>
  </si>
  <si>
    <t>徐霞</t>
  </si>
  <si>
    <t>重庆市大渡口区绿化工程处</t>
  </si>
  <si>
    <t>财务管理</t>
  </si>
  <si>
    <t>黄黎</t>
  </si>
  <si>
    <t>张俊</t>
  </si>
  <si>
    <t>田梦俐</t>
  </si>
  <si>
    <t>杨珍桢</t>
  </si>
  <si>
    <t>重庆市大渡口区环境卫生管理处</t>
  </si>
  <si>
    <t>张蓉</t>
  </si>
  <si>
    <t>唐兰</t>
  </si>
  <si>
    <t>欧晓梅</t>
  </si>
  <si>
    <r>
      <rPr>
        <sz val="11"/>
        <rFont val="方正仿宋_GBK"/>
        <family val="0"/>
      </rPr>
      <t>备注：</t>
    </r>
    <r>
      <rPr>
        <sz val="11"/>
        <rFont val="Times New Roman"/>
        <family val="1"/>
      </rPr>
      <t xml:space="preserve">
1.</t>
    </r>
    <r>
      <rPr>
        <sz val="11"/>
        <rFont val="方正仿宋_GBK"/>
        <family val="0"/>
      </rPr>
      <t>甲类考试类型岗位考试考核总成绩</t>
    </r>
    <r>
      <rPr>
        <sz val="11"/>
        <rFont val="Times New Roman"/>
        <family val="1"/>
      </rPr>
      <t>=</t>
    </r>
    <r>
      <rPr>
        <sz val="11"/>
        <rFont val="方正仿宋_GBK"/>
        <family val="0"/>
      </rPr>
      <t>公共科目笔试成绩</t>
    </r>
    <r>
      <rPr>
        <sz val="11"/>
        <rFont val="Times New Roman"/>
        <family val="1"/>
      </rPr>
      <t>÷1.5×50% +</t>
    </r>
    <r>
      <rPr>
        <sz val="11"/>
        <rFont val="方正仿宋_GBK"/>
        <family val="0"/>
      </rPr>
      <t>综合面试成绩</t>
    </r>
    <r>
      <rPr>
        <sz val="11"/>
        <rFont val="Times New Roman"/>
        <family val="1"/>
      </rPr>
      <t>×50%
2.</t>
    </r>
    <r>
      <rPr>
        <sz val="11"/>
        <rFont val="方正仿宋_GBK"/>
        <family val="0"/>
      </rPr>
      <t>乙类考试类型岗位考试考核总成绩</t>
    </r>
    <r>
      <rPr>
        <sz val="11"/>
        <rFont val="Times New Roman"/>
        <family val="1"/>
      </rPr>
      <t>=</t>
    </r>
    <r>
      <rPr>
        <sz val="11"/>
        <rFont val="方正仿宋_GBK"/>
        <family val="0"/>
      </rPr>
      <t>专业技能测试成绩</t>
    </r>
    <r>
      <rPr>
        <sz val="11"/>
        <rFont val="Times New Roman"/>
        <family val="1"/>
      </rPr>
      <t>×60% +</t>
    </r>
    <r>
      <rPr>
        <sz val="11"/>
        <rFont val="方正仿宋_GBK"/>
        <family val="0"/>
      </rPr>
      <t>综合面试成绩</t>
    </r>
    <r>
      <rPr>
        <sz val="11"/>
        <rFont val="Times New Roman"/>
        <family val="1"/>
      </rPr>
      <t>×40%</t>
    </r>
    <r>
      <rPr>
        <sz val="11"/>
        <rFont val="方正仿宋_GBK"/>
        <family val="0"/>
      </rPr>
      <t>（总成绩采取百分制计算，四舍五入后精确到小数点后两位数。）</t>
    </r>
    <r>
      <rPr>
        <sz val="11"/>
        <rFont val="Times New Roman"/>
        <family val="1"/>
      </rPr>
      <t xml:space="preserve">
3.</t>
    </r>
    <r>
      <rPr>
        <sz val="11"/>
        <rFont val="方正仿宋_GBK"/>
        <family val="0"/>
      </rPr>
      <t>面试当天，若原确定进入面试的部分人员主动放弃，导致竞争比例达不到</t>
    </r>
    <r>
      <rPr>
        <sz val="11"/>
        <rFont val="Times New Roman"/>
        <family val="1"/>
      </rPr>
      <t>2:1</t>
    </r>
    <r>
      <rPr>
        <sz val="11"/>
        <rFont val="方正仿宋_GBK"/>
        <family val="0"/>
      </rPr>
      <t>的，经遴选方研究同意，可放宽开考比例。放宽开考比例的面试人员，面试各科成绩不得低于</t>
    </r>
    <r>
      <rPr>
        <sz val="11"/>
        <rFont val="Times New Roman"/>
        <family val="1"/>
      </rPr>
      <t>65</t>
    </r>
    <r>
      <rPr>
        <sz val="11"/>
        <rFont val="方正仿宋_GBK"/>
        <family val="0"/>
      </rPr>
      <t>分，方可进入后续环节。</t>
    </r>
    <r>
      <rPr>
        <sz val="11"/>
        <rFont val="Times New Roman"/>
        <family val="1"/>
      </rPr>
      <t xml:space="preserve">
4.</t>
    </r>
    <r>
      <rPr>
        <sz val="11"/>
        <rFont val="方正仿宋_GBK"/>
        <family val="0"/>
      </rPr>
      <t>体检人选按照拟遴选岗位名额，根据考生考试考核总成绩从高到低</t>
    </r>
    <r>
      <rPr>
        <sz val="11"/>
        <rFont val="Times New Roman"/>
        <family val="1"/>
      </rPr>
      <t>1:1</t>
    </r>
    <r>
      <rPr>
        <sz val="11"/>
        <rFont val="方正仿宋_GBK"/>
        <family val="0"/>
      </rPr>
      <t>等额确定。当总成绩相同时，依次按符合岗位要求的学历层次、专业技能测试成绩、综合面试成绩、《职业能力倾向测验》笔试成绩、相应职称、相应职（执）业资格高者优先；若以上要素均完全一致，则加试结构化面试，以加试成绩高者优先。</t>
    </r>
  </si>
  <si>
    <t>缺考</t>
  </si>
  <si>
    <t>侯娜玲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</si>
</sst>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;[Red]0.00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黑体_GBK"/>
      <family val="0"/>
    </font>
    <font>
      <sz val="12"/>
      <name val="Times New Roman"/>
      <family val="1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方正仿宋_GBK"/>
      <family val="0"/>
    </font>
    <font>
      <sz val="10"/>
      <name val="Arial"/>
      <family val="2"/>
    </font>
    <font>
      <sz val="12"/>
      <name val="宋体"/>
      <family val="0"/>
    </font>
    <font>
      <u val="single"/>
      <sz val="12"/>
      <color indexed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0"/>
    </font>
    <font>
      <sz val="12"/>
      <color theme="1"/>
      <name val="方正仿宋_GBK"/>
      <family val="0"/>
    </font>
    <font>
      <sz val="12"/>
      <color theme="1"/>
      <name val="Times New Roman"/>
      <family val="1"/>
    </font>
    <font>
      <sz val="16"/>
      <color theme="1"/>
      <name val="方正小标宋_GBK"/>
      <family val="0"/>
    </font>
    <font>
      <sz val="11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 shrinkToFit="1"/>
    </xf>
    <xf numFmtId="178" fontId="6" fillId="0" borderId="10" xfId="0" applyNumberFormat="1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/>
    </xf>
    <xf numFmtId="179" fontId="55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 shrinkToFit="1"/>
    </xf>
    <xf numFmtId="179" fontId="55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 shrinkToFit="1"/>
    </xf>
    <xf numFmtId="179" fontId="5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9" fontId="5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79" fontId="55" fillId="0" borderId="12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center" vertical="center" wrapText="1"/>
    </xf>
    <xf numFmtId="176" fontId="5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77" fontId="5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3" xfId="45" applyFont="1" applyFill="1" applyBorder="1" applyAlignment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 shrinkToFit="1"/>
    </xf>
    <xf numFmtId="178" fontId="7" fillId="0" borderId="13" xfId="0" applyNumberFormat="1" applyFont="1" applyFill="1" applyBorder="1" applyAlignment="1">
      <alignment horizontal="center" vertical="center" wrapText="1" shrinkToFit="1"/>
    </xf>
    <xf numFmtId="178" fontId="7" fillId="0" borderId="17" xfId="0" applyNumberFormat="1" applyFont="1" applyFill="1" applyBorder="1" applyAlignment="1">
      <alignment horizontal="center" vertical="center" wrapText="1" shrinkToFit="1"/>
    </xf>
    <xf numFmtId="178" fontId="7" fillId="0" borderId="12" xfId="0" applyNumberFormat="1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 shrinkToFit="1"/>
    </xf>
    <xf numFmtId="178" fontId="6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Fill="1" applyBorder="1" applyAlignment="1">
      <alignment horizontal="center" vertical="center" wrapText="1" shrinkToFit="1"/>
    </xf>
    <xf numFmtId="177" fontId="56" fillId="0" borderId="0" xfId="0" applyNumberFormat="1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176" fontId="53" fillId="0" borderId="15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 shrinkToFit="1"/>
    </xf>
    <xf numFmtId="178" fontId="5" fillId="0" borderId="17" xfId="0" applyNumberFormat="1" applyFont="1" applyFill="1" applyBorder="1" applyAlignment="1">
      <alignment horizontal="center" vertical="center" wrapText="1" shrinkToFit="1"/>
    </xf>
    <xf numFmtId="178" fontId="5" fillId="0" borderId="12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1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pane ySplit="4" topLeftCell="A5" activePane="bottomLeft" state="frozen"/>
      <selection pane="topLeft" activeCell="A1" sqref="A1"/>
      <selection pane="bottomLeft" activeCell="P9" sqref="P9"/>
    </sheetView>
  </sheetViews>
  <sheetFormatPr defaultColWidth="9.00390625" defaultRowHeight="15"/>
  <cols>
    <col min="1" max="1" width="22.7109375" style="5" customWidth="1"/>
    <col min="2" max="2" width="23.28125" style="5" customWidth="1"/>
    <col min="3" max="3" width="14.7109375" style="5" customWidth="1"/>
    <col min="4" max="4" width="13.28125" style="5" customWidth="1"/>
    <col min="5" max="5" width="11.7109375" style="5" customWidth="1"/>
    <col min="6" max="6" width="10.421875" style="5" customWidth="1"/>
    <col min="7" max="7" width="10.140625" style="5" customWidth="1"/>
    <col min="8" max="8" width="11.28125" style="5" customWidth="1"/>
    <col min="9" max="9" width="13.00390625" style="5" customWidth="1"/>
    <col min="10" max="10" width="11.57421875" style="26" customWidth="1"/>
    <col min="11" max="16384" width="9.00390625" style="5" customWidth="1"/>
  </cols>
  <sheetData>
    <row r="1" spans="1:10" ht="57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43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s="25" customFormat="1" ht="23.25" customHeight="1">
      <c r="A3" s="50" t="s">
        <v>2</v>
      </c>
      <c r="B3" s="53" t="s">
        <v>3</v>
      </c>
      <c r="C3" s="53" t="s">
        <v>4</v>
      </c>
      <c r="D3" s="50" t="s">
        <v>5</v>
      </c>
      <c r="E3" s="44" t="s">
        <v>6</v>
      </c>
      <c r="F3" s="45"/>
      <c r="G3" s="45"/>
      <c r="H3" s="46"/>
      <c r="I3" s="39" t="s">
        <v>7</v>
      </c>
      <c r="J3" s="39" t="s">
        <v>8</v>
      </c>
    </row>
    <row r="4" spans="1:10" s="25" customFormat="1" ht="33" customHeight="1">
      <c r="A4" s="51"/>
      <c r="B4" s="54"/>
      <c r="C4" s="54"/>
      <c r="D4" s="51"/>
      <c r="E4" s="27" t="s">
        <v>9</v>
      </c>
      <c r="F4" s="9" t="s">
        <v>10</v>
      </c>
      <c r="G4" s="28" t="s">
        <v>11</v>
      </c>
      <c r="H4" s="29" t="s">
        <v>12</v>
      </c>
      <c r="I4" s="40"/>
      <c r="J4" s="40"/>
    </row>
    <row r="5" spans="1:10" s="25" customFormat="1" ht="24.75" customHeight="1">
      <c r="A5" s="52" t="s">
        <v>13</v>
      </c>
      <c r="B5" s="55" t="s">
        <v>14</v>
      </c>
      <c r="C5" s="56" t="s">
        <v>15</v>
      </c>
      <c r="D5" s="30" t="s">
        <v>16</v>
      </c>
      <c r="E5" s="31">
        <v>64.6</v>
      </c>
      <c r="F5" s="32">
        <f>E5*60%</f>
        <v>38.76</v>
      </c>
      <c r="G5" s="27">
        <v>69.8</v>
      </c>
      <c r="H5" s="27">
        <f>G5*40%</f>
        <v>27.92</v>
      </c>
      <c r="I5" s="35">
        <f>F5+H5</f>
        <v>66.68</v>
      </c>
      <c r="J5" s="22">
        <f>RANK(I5,$I$5:$I$8)</f>
        <v>4</v>
      </c>
    </row>
    <row r="6" spans="1:10" s="25" customFormat="1" ht="24.75" customHeight="1">
      <c r="A6" s="52"/>
      <c r="B6" s="55"/>
      <c r="C6" s="57"/>
      <c r="D6" s="30" t="s">
        <v>17</v>
      </c>
      <c r="E6" s="31">
        <v>79.8</v>
      </c>
      <c r="F6" s="32">
        <f aca="true" t="shared" si="0" ref="F6:F15">E6*60%</f>
        <v>47.879999999999995</v>
      </c>
      <c r="G6" s="27">
        <v>81.2</v>
      </c>
      <c r="H6" s="27">
        <f aca="true" t="shared" si="1" ref="H6:H15">G6*40%</f>
        <v>32.480000000000004</v>
      </c>
      <c r="I6" s="35">
        <f aca="true" t="shared" si="2" ref="I6:I15">F6+H6</f>
        <v>80.36</v>
      </c>
      <c r="J6" s="22">
        <f>RANK(I6,$I$5:$I$8)</f>
        <v>1</v>
      </c>
    </row>
    <row r="7" spans="1:10" s="25" customFormat="1" ht="24.75" customHeight="1">
      <c r="A7" s="52"/>
      <c r="B7" s="55"/>
      <c r="C7" s="57"/>
      <c r="D7" s="30" t="s">
        <v>18</v>
      </c>
      <c r="E7" s="31">
        <v>72</v>
      </c>
      <c r="F7" s="32">
        <f t="shared" si="0"/>
        <v>43.199999999999996</v>
      </c>
      <c r="G7" s="27">
        <v>66</v>
      </c>
      <c r="H7" s="27">
        <f t="shared" si="1"/>
        <v>26.400000000000002</v>
      </c>
      <c r="I7" s="35">
        <f t="shared" si="2"/>
        <v>69.6</v>
      </c>
      <c r="J7" s="22">
        <f>RANK(I7,$I$5:$I$8)</f>
        <v>3</v>
      </c>
    </row>
    <row r="8" spans="1:10" s="25" customFormat="1" ht="24.75" customHeight="1">
      <c r="A8" s="52"/>
      <c r="B8" s="55"/>
      <c r="C8" s="58"/>
      <c r="D8" s="30" t="s">
        <v>19</v>
      </c>
      <c r="E8" s="31">
        <v>77.6</v>
      </c>
      <c r="F8" s="32">
        <f t="shared" si="0"/>
        <v>46.559999999999995</v>
      </c>
      <c r="G8" s="27">
        <v>79.4</v>
      </c>
      <c r="H8" s="27">
        <f t="shared" si="1"/>
        <v>31.760000000000005</v>
      </c>
      <c r="I8" s="35">
        <f t="shared" si="2"/>
        <v>78.32</v>
      </c>
      <c r="J8" s="22">
        <f>RANK(I8,$I$5:$I$8)</f>
        <v>2</v>
      </c>
    </row>
    <row r="9" spans="1:10" s="25" customFormat="1" ht="24.75" customHeight="1">
      <c r="A9" s="52"/>
      <c r="B9" s="55" t="s">
        <v>20</v>
      </c>
      <c r="C9" s="56" t="s">
        <v>21</v>
      </c>
      <c r="D9" s="70" t="s">
        <v>70</v>
      </c>
      <c r="E9" s="31">
        <v>72.8</v>
      </c>
      <c r="F9" s="32">
        <f t="shared" si="0"/>
        <v>43.68</v>
      </c>
      <c r="G9" s="27">
        <v>64.4</v>
      </c>
      <c r="H9" s="27">
        <f t="shared" si="1"/>
        <v>25.760000000000005</v>
      </c>
      <c r="I9" s="35">
        <f t="shared" si="2"/>
        <v>69.44</v>
      </c>
      <c r="J9" s="38">
        <f>RANK(I9,$I$9:$I$14)</f>
        <v>4</v>
      </c>
    </row>
    <row r="10" spans="1:10" s="25" customFormat="1" ht="24.75" customHeight="1">
      <c r="A10" s="52"/>
      <c r="B10" s="55"/>
      <c r="C10" s="57"/>
      <c r="D10" s="33" t="s">
        <v>22</v>
      </c>
      <c r="E10" s="31">
        <v>80</v>
      </c>
      <c r="F10" s="32">
        <f t="shared" si="0"/>
        <v>48</v>
      </c>
      <c r="G10" s="27">
        <v>82</v>
      </c>
      <c r="H10" s="27">
        <f t="shared" si="1"/>
        <v>32.800000000000004</v>
      </c>
      <c r="I10" s="35">
        <f t="shared" si="2"/>
        <v>80.80000000000001</v>
      </c>
      <c r="J10" s="22">
        <f>RANK(I10,$I$9:$I$14)</f>
        <v>2</v>
      </c>
    </row>
    <row r="11" spans="1:10" s="4" customFormat="1" ht="24.75" customHeight="1">
      <c r="A11" s="52"/>
      <c r="B11" s="55"/>
      <c r="C11" s="57"/>
      <c r="D11" s="33" t="s">
        <v>23</v>
      </c>
      <c r="E11" s="31">
        <v>73</v>
      </c>
      <c r="F11" s="32">
        <f t="shared" si="0"/>
        <v>43.8</v>
      </c>
      <c r="G11" s="31">
        <v>62.4</v>
      </c>
      <c r="H11" s="27">
        <f t="shared" si="1"/>
        <v>24.96</v>
      </c>
      <c r="I11" s="35">
        <f t="shared" si="2"/>
        <v>68.75999999999999</v>
      </c>
      <c r="J11" s="22">
        <f aca="true" t="shared" si="3" ref="J9:J14">RANK(I11,$I$9:$I$14)</f>
        <v>5</v>
      </c>
    </row>
    <row r="12" spans="1:10" s="4" customFormat="1" ht="24.75" customHeight="1">
      <c r="A12" s="52"/>
      <c r="B12" s="55"/>
      <c r="C12" s="57"/>
      <c r="D12" s="33" t="s">
        <v>24</v>
      </c>
      <c r="E12" s="37" t="s">
        <v>69</v>
      </c>
      <c r="F12" s="37" t="s">
        <v>69</v>
      </c>
      <c r="G12" s="37" t="s">
        <v>69</v>
      </c>
      <c r="H12" s="37" t="s">
        <v>69</v>
      </c>
      <c r="I12" s="37" t="s">
        <v>69</v>
      </c>
      <c r="J12" s="37" t="s">
        <v>69</v>
      </c>
    </row>
    <row r="13" spans="1:10" s="4" customFormat="1" ht="24.75" customHeight="1">
      <c r="A13" s="52"/>
      <c r="B13" s="55"/>
      <c r="C13" s="57"/>
      <c r="D13" s="33" t="s">
        <v>25</v>
      </c>
      <c r="E13" s="31">
        <v>82.4</v>
      </c>
      <c r="F13" s="32">
        <f t="shared" si="0"/>
        <v>49.440000000000005</v>
      </c>
      <c r="G13" s="31">
        <v>83</v>
      </c>
      <c r="H13" s="27">
        <f t="shared" si="1"/>
        <v>33.2</v>
      </c>
      <c r="I13" s="35">
        <f t="shared" si="2"/>
        <v>82.64000000000001</v>
      </c>
      <c r="J13" s="22">
        <f t="shared" si="3"/>
        <v>1</v>
      </c>
    </row>
    <row r="14" spans="1:10" s="4" customFormat="1" ht="24.75" customHeight="1">
      <c r="A14" s="52"/>
      <c r="B14" s="55"/>
      <c r="C14" s="58"/>
      <c r="D14" s="33" t="s">
        <v>26</v>
      </c>
      <c r="E14" s="31">
        <v>80.4</v>
      </c>
      <c r="F14" s="32">
        <f t="shared" si="0"/>
        <v>48.24</v>
      </c>
      <c r="G14" s="31">
        <v>72.4</v>
      </c>
      <c r="H14" s="27">
        <f t="shared" si="1"/>
        <v>28.960000000000004</v>
      </c>
      <c r="I14" s="35">
        <f t="shared" si="2"/>
        <v>77.2</v>
      </c>
      <c r="J14" s="22">
        <f t="shared" si="3"/>
        <v>3</v>
      </c>
    </row>
    <row r="15" spans="1:10" s="4" customFormat="1" ht="24.75" customHeight="1">
      <c r="A15" s="52"/>
      <c r="B15" s="34" t="s">
        <v>27</v>
      </c>
      <c r="C15" s="16" t="s">
        <v>28</v>
      </c>
      <c r="D15" s="30" t="s">
        <v>29</v>
      </c>
      <c r="E15" s="31">
        <v>61.4</v>
      </c>
      <c r="F15" s="32">
        <f t="shared" si="0"/>
        <v>36.839999999999996</v>
      </c>
      <c r="G15" s="31">
        <v>61.8</v>
      </c>
      <c r="H15" s="27">
        <f t="shared" si="1"/>
        <v>24.72</v>
      </c>
      <c r="I15" s="35">
        <f t="shared" si="2"/>
        <v>61.559999999999995</v>
      </c>
      <c r="J15" s="36">
        <v>1</v>
      </c>
    </row>
    <row r="16" spans="1:10" s="4" customFormat="1" ht="135" customHeight="1">
      <c r="A16" s="47" t="s">
        <v>30</v>
      </c>
      <c r="B16" s="48"/>
      <c r="C16" s="48"/>
      <c r="D16" s="48"/>
      <c r="E16" s="48"/>
      <c r="F16" s="48"/>
      <c r="G16" s="48"/>
      <c r="H16" s="48"/>
      <c r="I16" s="48"/>
      <c r="J16" s="49"/>
    </row>
  </sheetData>
  <sheetProtection/>
  <mergeCells count="15">
    <mergeCell ref="B9:B14"/>
    <mergeCell ref="C3:C4"/>
    <mergeCell ref="C5:C8"/>
    <mergeCell ref="C9:C14"/>
    <mergeCell ref="D3:D4"/>
    <mergeCell ref="I3:I4"/>
    <mergeCell ref="J3:J4"/>
    <mergeCell ref="A1:J1"/>
    <mergeCell ref="A2:J2"/>
    <mergeCell ref="E3:H3"/>
    <mergeCell ref="A16:J16"/>
    <mergeCell ref="A3:A4"/>
    <mergeCell ref="A5:A15"/>
    <mergeCell ref="B3:B4"/>
    <mergeCell ref="B5:B8"/>
  </mergeCells>
  <conditionalFormatting sqref="D5:D10">
    <cfRule type="duplicateValues" priority="2" dxfId="15" stopIfTrue="1">
      <formula>AND(COUNTIF($D$5:$D$10,D5)&gt;1,NOT(ISBLANK(D5)))</formula>
    </cfRule>
  </conditionalFormatting>
  <conditionalFormatting sqref="D11:D15">
    <cfRule type="duplicateValues" priority="1" dxfId="15" stopIfTrue="1">
      <formula>AND(COUNTIF($D$11:$D$15,D11)&gt;1,NOT(ISBLANK(D11)))</formula>
    </cfRule>
  </conditionalFormatting>
  <printOptions horizontalCentered="1"/>
  <pageMargins left="0.7083333333333334" right="0.275" top="0.39305555555555555" bottom="0.11805555555555555" header="0.3145833333333333" footer="0.11805555555555555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tabSelected="1" view="pageBreakPreview" zoomScaleSheetLayoutView="100" workbookViewId="0" topLeftCell="A1">
      <pane ySplit="4" topLeftCell="A14" activePane="bottomLeft" state="frozen"/>
      <selection pane="topLeft" activeCell="A1" sqref="A1"/>
      <selection pane="bottomLeft" activeCell="J19" sqref="J19"/>
    </sheetView>
  </sheetViews>
  <sheetFormatPr defaultColWidth="9.140625" defaultRowHeight="15"/>
  <cols>
    <col min="1" max="1" width="32.421875" style="6" customWidth="1"/>
    <col min="2" max="2" width="12.7109375" style="6" customWidth="1"/>
    <col min="3" max="3" width="11.8515625" style="6" customWidth="1"/>
    <col min="4" max="4" width="17.57421875" style="7" customWidth="1"/>
    <col min="5" max="5" width="12.7109375" style="7" customWidth="1"/>
    <col min="6" max="6" width="14.00390625" style="7" customWidth="1"/>
    <col min="7" max="7" width="14.28125" style="7" customWidth="1"/>
    <col min="8" max="8" width="14.7109375" style="7" customWidth="1"/>
    <col min="9" max="9" width="14.28125" style="7" customWidth="1"/>
    <col min="10" max="11" width="12.7109375" style="8" customWidth="1"/>
    <col min="12" max="16384" width="8.8515625" style="1" customWidth="1"/>
  </cols>
  <sheetData>
    <row r="1" spans="1:11" ht="67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2" customFormat="1" ht="52.5" customHeight="1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3" customHeight="1">
      <c r="A3" s="53" t="s">
        <v>3</v>
      </c>
      <c r="B3" s="53" t="s">
        <v>4</v>
      </c>
      <c r="C3" s="50" t="s">
        <v>5</v>
      </c>
      <c r="D3" s="65" t="s">
        <v>33</v>
      </c>
      <c r="E3" s="66"/>
      <c r="F3" s="44" t="s">
        <v>6</v>
      </c>
      <c r="G3" s="45"/>
      <c r="H3" s="45"/>
      <c r="I3" s="46"/>
      <c r="J3" s="59" t="s">
        <v>34</v>
      </c>
      <c r="K3" s="39" t="s">
        <v>8</v>
      </c>
    </row>
    <row r="4" spans="1:11" s="3" customFormat="1" ht="37.5" customHeight="1">
      <c r="A4" s="53"/>
      <c r="B4" s="53"/>
      <c r="C4" s="50"/>
      <c r="D4" s="9" t="s">
        <v>35</v>
      </c>
      <c r="E4" s="9" t="s">
        <v>36</v>
      </c>
      <c r="F4" s="9" t="s">
        <v>37</v>
      </c>
      <c r="G4" s="9" t="s">
        <v>36</v>
      </c>
      <c r="H4" s="9" t="s">
        <v>38</v>
      </c>
      <c r="I4" s="9" t="s">
        <v>36</v>
      </c>
      <c r="J4" s="59"/>
      <c r="K4" s="59"/>
    </row>
    <row r="5" spans="1:11" s="3" customFormat="1" ht="28.5" customHeight="1">
      <c r="A5" s="60" t="s">
        <v>39</v>
      </c>
      <c r="B5" s="61" t="s">
        <v>40</v>
      </c>
      <c r="C5" s="12" t="s">
        <v>41</v>
      </c>
      <c r="D5" s="13"/>
      <c r="E5" s="13"/>
      <c r="F5" s="14">
        <v>82</v>
      </c>
      <c r="G5" s="14">
        <f>F5*60%</f>
        <v>49.199999999999996</v>
      </c>
      <c r="H5" s="15">
        <v>77.2</v>
      </c>
      <c r="I5" s="23">
        <f>H5*40%</f>
        <v>30.880000000000003</v>
      </c>
      <c r="J5" s="23">
        <f>G5+I5</f>
        <v>80.08</v>
      </c>
      <c r="K5" s="22">
        <f>RANK(J5,$J$5:$J$6)</f>
        <v>1</v>
      </c>
    </row>
    <row r="6" spans="1:11" s="3" customFormat="1" ht="28.5" customHeight="1">
      <c r="A6" s="55"/>
      <c r="B6" s="62"/>
      <c r="C6" s="12" t="s">
        <v>42</v>
      </c>
      <c r="D6" s="13"/>
      <c r="E6" s="13"/>
      <c r="F6" s="14">
        <v>74.8</v>
      </c>
      <c r="G6" s="14">
        <f>F6*60%</f>
        <v>44.879999999999995</v>
      </c>
      <c r="H6" s="17">
        <v>71</v>
      </c>
      <c r="I6" s="23">
        <f>H6*40%</f>
        <v>28.400000000000002</v>
      </c>
      <c r="J6" s="23">
        <f>G6+I6</f>
        <v>73.28</v>
      </c>
      <c r="K6" s="22">
        <f>RANK(J6,$J$5:$J$6)</f>
        <v>2</v>
      </c>
    </row>
    <row r="7" spans="1:11" s="3" customFormat="1" ht="28.5" customHeight="1">
      <c r="A7" s="60" t="s">
        <v>43</v>
      </c>
      <c r="B7" s="61" t="s">
        <v>44</v>
      </c>
      <c r="C7" s="18" t="s">
        <v>45</v>
      </c>
      <c r="D7" s="13"/>
      <c r="E7" s="13"/>
      <c r="F7" s="14">
        <v>79</v>
      </c>
      <c r="G7" s="14">
        <f>F7*60%</f>
        <v>47.4</v>
      </c>
      <c r="H7" s="17">
        <v>64.6</v>
      </c>
      <c r="I7" s="23">
        <f>H7*40%</f>
        <v>25.84</v>
      </c>
      <c r="J7" s="23">
        <f>G7+I7</f>
        <v>73.24</v>
      </c>
      <c r="K7" s="22">
        <v>2</v>
      </c>
    </row>
    <row r="8" spans="1:11" s="3" customFormat="1" ht="28.5" customHeight="1">
      <c r="A8" s="55"/>
      <c r="B8" s="62"/>
      <c r="C8" s="18" t="s">
        <v>46</v>
      </c>
      <c r="D8" s="13"/>
      <c r="E8" s="13"/>
      <c r="F8" s="14">
        <v>79.8</v>
      </c>
      <c r="G8" s="14">
        <f>F8*60%</f>
        <v>47.879999999999995</v>
      </c>
      <c r="H8" s="19">
        <v>65.6</v>
      </c>
      <c r="I8" s="23">
        <f>H8*40%</f>
        <v>26.24</v>
      </c>
      <c r="J8" s="23">
        <f>G8+I8</f>
        <v>74.11999999999999</v>
      </c>
      <c r="K8" s="22">
        <v>1</v>
      </c>
    </row>
    <row r="9" spans="1:11" s="3" customFormat="1" ht="28.5" customHeight="1">
      <c r="A9" s="10" t="s">
        <v>47</v>
      </c>
      <c r="B9" s="11" t="s">
        <v>44</v>
      </c>
      <c r="C9" s="18" t="s">
        <v>48</v>
      </c>
      <c r="D9" s="13"/>
      <c r="E9" s="13"/>
      <c r="F9" s="14">
        <v>79.4</v>
      </c>
      <c r="G9" s="14">
        <f>F9*60%</f>
        <v>47.64</v>
      </c>
      <c r="H9" s="19">
        <v>78.2</v>
      </c>
      <c r="I9" s="23">
        <f>H9*40%</f>
        <v>31.28</v>
      </c>
      <c r="J9" s="23">
        <f>G9+I9</f>
        <v>78.92</v>
      </c>
      <c r="K9" s="24">
        <v>1</v>
      </c>
    </row>
    <row r="10" spans="1:11" s="3" customFormat="1" ht="28.5" customHeight="1">
      <c r="A10" s="60" t="s">
        <v>49</v>
      </c>
      <c r="B10" s="61" t="s">
        <v>50</v>
      </c>
      <c r="C10" s="18" t="s">
        <v>51</v>
      </c>
      <c r="D10" s="14">
        <v>102</v>
      </c>
      <c r="E10" s="14">
        <f>D10/1.5*50%</f>
        <v>34</v>
      </c>
      <c r="F10" s="13"/>
      <c r="G10" s="13"/>
      <c r="H10" s="19">
        <v>65.2</v>
      </c>
      <c r="I10" s="23">
        <f>H10*50%</f>
        <v>32.6</v>
      </c>
      <c r="J10" s="23">
        <f>E10+I10</f>
        <v>66.6</v>
      </c>
      <c r="K10" s="38">
        <f>RANK(J10,$J$10:$J$13)</f>
        <v>2</v>
      </c>
    </row>
    <row r="11" spans="1:11" s="3" customFormat="1" ht="28.5" customHeight="1">
      <c r="A11" s="55"/>
      <c r="B11" s="62"/>
      <c r="C11" s="20" t="s">
        <v>52</v>
      </c>
      <c r="D11" s="14">
        <v>96</v>
      </c>
      <c r="E11" s="14">
        <f aca="true" t="shared" si="0" ref="E11:E21">D11/1.5*50%</f>
        <v>32</v>
      </c>
      <c r="F11" s="13"/>
      <c r="G11" s="13"/>
      <c r="H11" s="19">
        <v>63.2</v>
      </c>
      <c r="I11" s="23">
        <f aca="true" t="shared" si="1" ref="I11:I21">H11*50%</f>
        <v>31.6</v>
      </c>
      <c r="J11" s="23">
        <f aca="true" t="shared" si="2" ref="J11:J21">E11+I11</f>
        <v>63.6</v>
      </c>
      <c r="K11" s="38">
        <f>RANK(J11,$J$10:$J$13)</f>
        <v>4</v>
      </c>
    </row>
    <row r="12" spans="1:11" s="3" customFormat="1" ht="28.5" customHeight="1">
      <c r="A12" s="55"/>
      <c r="B12" s="62"/>
      <c r="C12" s="20" t="s">
        <v>53</v>
      </c>
      <c r="D12" s="14">
        <v>93</v>
      </c>
      <c r="E12" s="14">
        <f t="shared" si="0"/>
        <v>31</v>
      </c>
      <c r="F12" s="13"/>
      <c r="G12" s="13"/>
      <c r="H12" s="19">
        <v>71</v>
      </c>
      <c r="I12" s="23">
        <f t="shared" si="1"/>
        <v>35.5</v>
      </c>
      <c r="J12" s="23">
        <f t="shared" si="2"/>
        <v>66.5</v>
      </c>
      <c r="K12" s="38">
        <f>RANK(J12,$J$10:$J$13)</f>
        <v>3</v>
      </c>
    </row>
    <row r="13" spans="1:11" s="3" customFormat="1" ht="28.5" customHeight="1">
      <c r="A13" s="55"/>
      <c r="B13" s="62"/>
      <c r="C13" s="20" t="s">
        <v>54</v>
      </c>
      <c r="D13" s="14">
        <v>93</v>
      </c>
      <c r="E13" s="14">
        <f t="shared" si="0"/>
        <v>31</v>
      </c>
      <c r="F13" s="13"/>
      <c r="G13" s="13"/>
      <c r="H13" s="19">
        <v>78.4</v>
      </c>
      <c r="I13" s="23">
        <f t="shared" si="1"/>
        <v>39.2</v>
      </c>
      <c r="J13" s="23">
        <f t="shared" si="2"/>
        <v>70.2</v>
      </c>
      <c r="K13" s="38">
        <f>RANK(J13,$J$10:$J$13)</f>
        <v>1</v>
      </c>
    </row>
    <row r="14" spans="1:11" s="3" customFormat="1" ht="28.5" customHeight="1">
      <c r="A14" s="10" t="s">
        <v>55</v>
      </c>
      <c r="B14" s="11" t="s">
        <v>56</v>
      </c>
      <c r="C14" s="21" t="s">
        <v>57</v>
      </c>
      <c r="D14" s="14">
        <v>85.5</v>
      </c>
      <c r="E14" s="14">
        <f t="shared" si="0"/>
        <v>28.5</v>
      </c>
      <c r="F14" s="13"/>
      <c r="G14" s="13"/>
      <c r="H14" s="19">
        <v>80</v>
      </c>
      <c r="I14" s="23">
        <f t="shared" si="1"/>
        <v>40</v>
      </c>
      <c r="J14" s="23">
        <f t="shared" si="2"/>
        <v>68.5</v>
      </c>
      <c r="K14" s="38">
        <f>RANK(J14,$J$14)</f>
        <v>1</v>
      </c>
    </row>
    <row r="15" spans="1:11" s="3" customFormat="1" ht="28.5" customHeight="1">
      <c r="A15" s="67" t="s">
        <v>58</v>
      </c>
      <c r="B15" s="61" t="s">
        <v>59</v>
      </c>
      <c r="C15" s="20" t="s">
        <v>60</v>
      </c>
      <c r="D15" s="14">
        <v>100.5</v>
      </c>
      <c r="E15" s="14">
        <f t="shared" si="0"/>
        <v>33.5</v>
      </c>
      <c r="F15" s="13"/>
      <c r="G15" s="13"/>
      <c r="H15" s="19">
        <v>78.8</v>
      </c>
      <c r="I15" s="23">
        <f t="shared" si="1"/>
        <v>39.4</v>
      </c>
      <c r="J15" s="23">
        <f t="shared" si="2"/>
        <v>72.9</v>
      </c>
      <c r="K15" s="38">
        <f>RANK(J15,$J$15:$J$17)</f>
        <v>1</v>
      </c>
    </row>
    <row r="16" spans="1:11" s="3" customFormat="1" ht="28.5" customHeight="1">
      <c r="A16" s="68"/>
      <c r="B16" s="62"/>
      <c r="C16" s="20" t="s">
        <v>61</v>
      </c>
      <c r="D16" s="14">
        <v>100.5</v>
      </c>
      <c r="E16" s="14">
        <f t="shared" si="0"/>
        <v>33.5</v>
      </c>
      <c r="F16" s="13"/>
      <c r="G16" s="13"/>
      <c r="H16" s="19">
        <v>74.2</v>
      </c>
      <c r="I16" s="23">
        <f t="shared" si="1"/>
        <v>37.1</v>
      </c>
      <c r="J16" s="23">
        <f t="shared" si="2"/>
        <v>70.6</v>
      </c>
      <c r="K16" s="38">
        <f>RANK(J16,$J$15:$J$17)</f>
        <v>2</v>
      </c>
    </row>
    <row r="17" spans="1:11" s="3" customFormat="1" ht="28.5" customHeight="1">
      <c r="A17" s="68"/>
      <c r="B17" s="62"/>
      <c r="C17" s="20" t="s">
        <v>62</v>
      </c>
      <c r="D17" s="14">
        <v>96</v>
      </c>
      <c r="E17" s="14">
        <f t="shared" si="0"/>
        <v>32</v>
      </c>
      <c r="F17" s="13"/>
      <c r="G17" s="13"/>
      <c r="H17" s="19">
        <v>71.8</v>
      </c>
      <c r="I17" s="23">
        <f t="shared" si="1"/>
        <v>35.9</v>
      </c>
      <c r="J17" s="23">
        <f t="shared" si="2"/>
        <v>67.9</v>
      </c>
      <c r="K17" s="38">
        <f>RANK(J17,$J$15:$J$17)</f>
        <v>3</v>
      </c>
    </row>
    <row r="18" spans="1:11" s="3" customFormat="1" ht="28.5" customHeight="1">
      <c r="A18" s="69"/>
      <c r="B18" s="11" t="s">
        <v>56</v>
      </c>
      <c r="C18" s="20" t="s">
        <v>63</v>
      </c>
      <c r="D18" s="14">
        <v>102</v>
      </c>
      <c r="E18" s="14">
        <f t="shared" si="0"/>
        <v>34</v>
      </c>
      <c r="F18" s="13"/>
      <c r="G18" s="13"/>
      <c r="H18" s="19">
        <v>76.4</v>
      </c>
      <c r="I18" s="23">
        <f t="shared" si="1"/>
        <v>38.2</v>
      </c>
      <c r="J18" s="23">
        <f t="shared" si="2"/>
        <v>72.2</v>
      </c>
      <c r="K18" s="24">
        <v>1</v>
      </c>
    </row>
    <row r="19" spans="1:11" s="3" customFormat="1" ht="28.5" customHeight="1">
      <c r="A19" s="60" t="s">
        <v>64</v>
      </c>
      <c r="B19" s="61" t="s">
        <v>59</v>
      </c>
      <c r="C19" s="20" t="s">
        <v>65</v>
      </c>
      <c r="D19" s="14">
        <v>96</v>
      </c>
      <c r="E19" s="14">
        <f t="shared" si="0"/>
        <v>32</v>
      </c>
      <c r="F19" s="13"/>
      <c r="G19" s="13"/>
      <c r="H19" s="19">
        <v>68.2</v>
      </c>
      <c r="I19" s="23">
        <f t="shared" si="1"/>
        <v>34.1</v>
      </c>
      <c r="J19" s="23">
        <f t="shared" si="2"/>
        <v>66.1</v>
      </c>
      <c r="K19" s="22">
        <f>RANK(J19,$J$19:$J$21)</f>
        <v>1</v>
      </c>
    </row>
    <row r="20" spans="1:11" s="3" customFormat="1" ht="28.5" customHeight="1">
      <c r="A20" s="55"/>
      <c r="B20" s="62"/>
      <c r="C20" s="20" t="s">
        <v>66</v>
      </c>
      <c r="D20" s="14">
        <v>94.5</v>
      </c>
      <c r="E20" s="14">
        <f t="shared" si="0"/>
        <v>31.5</v>
      </c>
      <c r="F20" s="13"/>
      <c r="G20" s="13"/>
      <c r="H20" s="19">
        <v>67.2</v>
      </c>
      <c r="I20" s="23">
        <f t="shared" si="1"/>
        <v>33.6</v>
      </c>
      <c r="J20" s="23">
        <f t="shared" si="2"/>
        <v>65.1</v>
      </c>
      <c r="K20" s="22">
        <f>RANK(J20,$J$19:$J$21)</f>
        <v>2</v>
      </c>
    </row>
    <row r="21" spans="1:11" s="3" customFormat="1" ht="28.5" customHeight="1">
      <c r="A21" s="55"/>
      <c r="B21" s="62"/>
      <c r="C21" s="20" t="s">
        <v>67</v>
      </c>
      <c r="D21" s="14">
        <v>91.5</v>
      </c>
      <c r="E21" s="14">
        <f t="shared" si="0"/>
        <v>30.5</v>
      </c>
      <c r="F21" s="13"/>
      <c r="G21" s="13"/>
      <c r="H21" s="19">
        <v>68.4</v>
      </c>
      <c r="I21" s="23">
        <f t="shared" si="1"/>
        <v>34.2</v>
      </c>
      <c r="J21" s="23">
        <f t="shared" si="2"/>
        <v>64.7</v>
      </c>
      <c r="K21" s="22">
        <f>RANK(J21,$J$19:$J$21)</f>
        <v>3</v>
      </c>
    </row>
    <row r="22" spans="1:11" s="4" customFormat="1" ht="112.5" customHeight="1">
      <c r="A22" s="48" t="s">
        <v>68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88" s="3" customFormat="1" ht="14.25">
      <c r="A23" s="6"/>
      <c r="B23" s="6"/>
      <c r="C23" s="6"/>
      <c r="D23" s="7"/>
      <c r="E23" s="7"/>
      <c r="F23" s="7"/>
      <c r="G23" s="7"/>
      <c r="H23" s="7"/>
      <c r="I23" s="7"/>
      <c r="J23" s="8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1:188" s="3" customFormat="1" ht="14.25">
      <c r="A24" s="6"/>
      <c r="B24" s="6"/>
      <c r="C24" s="6"/>
      <c r="D24" s="7"/>
      <c r="E24" s="7"/>
      <c r="F24" s="7"/>
      <c r="G24" s="7"/>
      <c r="H24" s="7"/>
      <c r="I24" s="7"/>
      <c r="J24" s="8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 s="4" customFormat="1" ht="14.25">
      <c r="A25" s="6"/>
      <c r="B25" s="6"/>
      <c r="C25" s="6"/>
      <c r="D25" s="7"/>
      <c r="E25" s="7"/>
      <c r="F25" s="7"/>
      <c r="G25" s="7"/>
      <c r="H25" s="7"/>
      <c r="I25" s="7"/>
      <c r="J25" s="8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5" customFormat="1" ht="14.25">
      <c r="A26" s="6"/>
      <c r="B26" s="6"/>
      <c r="C26" s="6"/>
      <c r="D26" s="7"/>
      <c r="E26" s="7"/>
      <c r="F26" s="7"/>
      <c r="G26" s="7"/>
      <c r="H26" s="7"/>
      <c r="I26" s="7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5" customFormat="1" ht="14.25">
      <c r="A27" s="6"/>
      <c r="B27" s="6"/>
      <c r="C27" s="6"/>
      <c r="D27" s="7"/>
      <c r="E27" s="7"/>
      <c r="F27" s="7"/>
      <c r="G27" s="7"/>
      <c r="H27" s="7"/>
      <c r="I27" s="7"/>
      <c r="J27" s="8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256" s="3" customFormat="1" ht="14.25">
      <c r="A28" s="6"/>
      <c r="B28" s="6"/>
      <c r="C28" s="6"/>
      <c r="D28" s="7"/>
      <c r="E28" s="7"/>
      <c r="F28" s="7"/>
      <c r="G28" s="7"/>
      <c r="H28" s="7"/>
      <c r="I28" s="7"/>
      <c r="J28" s="8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14.25">
      <c r="A29" s="6"/>
      <c r="B29" s="6"/>
      <c r="C29" s="6"/>
      <c r="D29" s="7"/>
      <c r="E29" s="7"/>
      <c r="F29" s="7"/>
      <c r="G29" s="7"/>
      <c r="H29" s="7"/>
      <c r="I29" s="7"/>
      <c r="J29" s="8"/>
      <c r="K29" s="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14.25">
      <c r="A30" s="6"/>
      <c r="B30" s="6"/>
      <c r="C30" s="6"/>
      <c r="D30" s="7"/>
      <c r="E30" s="7"/>
      <c r="F30" s="7"/>
      <c r="G30" s="7"/>
      <c r="H30" s="7"/>
      <c r="I30" s="7"/>
      <c r="J30" s="8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4" customFormat="1" ht="14.25">
      <c r="A31" s="6"/>
      <c r="B31" s="6"/>
      <c r="C31" s="6"/>
      <c r="D31" s="7"/>
      <c r="E31" s="7"/>
      <c r="F31" s="7"/>
      <c r="G31" s="7"/>
      <c r="H31" s="7"/>
      <c r="I31" s="7"/>
      <c r="J31" s="8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4.25">
      <c r="A32" s="6"/>
      <c r="B32" s="6"/>
      <c r="C32" s="6"/>
      <c r="D32" s="7"/>
      <c r="E32" s="7"/>
      <c r="F32" s="7"/>
      <c r="G32" s="7"/>
      <c r="H32" s="7"/>
      <c r="I32" s="7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4.25">
      <c r="A33" s="6"/>
      <c r="B33" s="6"/>
      <c r="C33" s="6"/>
      <c r="D33" s="7"/>
      <c r="E33" s="7"/>
      <c r="F33" s="7"/>
      <c r="G33" s="7"/>
      <c r="H33" s="7"/>
      <c r="I33" s="7"/>
      <c r="J33" s="8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14.25">
      <c r="A34" s="6"/>
      <c r="B34" s="6"/>
      <c r="C34" s="6"/>
      <c r="D34" s="7"/>
      <c r="E34" s="7"/>
      <c r="F34" s="7"/>
      <c r="G34" s="7"/>
      <c r="H34" s="7"/>
      <c r="I34" s="7"/>
      <c r="J34" s="8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14.25">
      <c r="A35" s="6"/>
      <c r="B35" s="6"/>
      <c r="C35" s="6"/>
      <c r="D35" s="7"/>
      <c r="E35" s="7"/>
      <c r="F35" s="7"/>
      <c r="G35" s="7"/>
      <c r="H35" s="7"/>
      <c r="I35" s="7"/>
      <c r="J35" s="8"/>
      <c r="K35" s="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14.25">
      <c r="A36" s="6"/>
      <c r="B36" s="6"/>
      <c r="C36" s="6"/>
      <c r="D36" s="7"/>
      <c r="E36" s="7"/>
      <c r="F36" s="7"/>
      <c r="G36" s="7"/>
      <c r="H36" s="7"/>
      <c r="I36" s="7"/>
      <c r="J36" s="8"/>
      <c r="K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4" customFormat="1" ht="14.25">
      <c r="A37" s="6"/>
      <c r="B37" s="6"/>
      <c r="C37" s="6"/>
      <c r="D37" s="7"/>
      <c r="E37" s="7"/>
      <c r="F37" s="7"/>
      <c r="G37" s="7"/>
      <c r="H37" s="7"/>
      <c r="I37" s="7"/>
      <c r="J37" s="8"/>
      <c r="K37" s="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4.25">
      <c r="A38" s="6"/>
      <c r="B38" s="6"/>
      <c r="C38" s="6"/>
      <c r="D38" s="7"/>
      <c r="E38" s="7"/>
      <c r="F38" s="7"/>
      <c r="G38" s="7"/>
      <c r="H38" s="7"/>
      <c r="I38" s="7"/>
      <c r="J38" s="8"/>
      <c r="K38" s="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4.25">
      <c r="A39" s="6"/>
      <c r="B39" s="6"/>
      <c r="C39" s="6"/>
      <c r="D39" s="7"/>
      <c r="E39" s="7"/>
      <c r="F39" s="7"/>
      <c r="G39" s="7"/>
      <c r="H39" s="7"/>
      <c r="I39" s="7"/>
      <c r="J39" s="8"/>
      <c r="K39" s="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</sheetData>
  <sheetProtection/>
  <mergeCells count="20">
    <mergeCell ref="A1:K1"/>
    <mergeCell ref="A2:K2"/>
    <mergeCell ref="D3:E3"/>
    <mergeCell ref="F3:I3"/>
    <mergeCell ref="A22:K22"/>
    <mergeCell ref="A3:A4"/>
    <mergeCell ref="A5:A6"/>
    <mergeCell ref="A7:A8"/>
    <mergeCell ref="A10:A13"/>
    <mergeCell ref="A15:A18"/>
    <mergeCell ref="C3:C4"/>
    <mergeCell ref="J3:J4"/>
    <mergeCell ref="K3:K4"/>
    <mergeCell ref="A19:A21"/>
    <mergeCell ref="B3:B4"/>
    <mergeCell ref="B5:B6"/>
    <mergeCell ref="B7:B8"/>
    <mergeCell ref="B10:B13"/>
    <mergeCell ref="B15:B17"/>
    <mergeCell ref="B19:B21"/>
  </mergeCells>
  <conditionalFormatting sqref="F10">
    <cfRule type="duplicateValues" priority="12" dxfId="15" stopIfTrue="1">
      <formula>AND(COUNTIF($F$10:$F$10,F10)&gt;1,NOT(ISBLANK(F10)))</formula>
    </cfRule>
  </conditionalFormatting>
  <conditionalFormatting sqref="F11">
    <cfRule type="duplicateValues" priority="11" dxfId="15" stopIfTrue="1">
      <formula>AND(COUNTIF($F$11:$F$11,F11)&gt;1,NOT(ISBLANK(F11)))</formula>
    </cfRule>
  </conditionalFormatting>
  <conditionalFormatting sqref="F12">
    <cfRule type="duplicateValues" priority="10" dxfId="15" stopIfTrue="1">
      <formula>AND(COUNTIF($F$12:$F$12,F12)&gt;1,NOT(ISBLANK(F12)))</formula>
    </cfRule>
  </conditionalFormatting>
  <conditionalFormatting sqref="F13">
    <cfRule type="duplicateValues" priority="9" dxfId="15" stopIfTrue="1">
      <formula>AND(COUNTIF($F$13:$F$13,F13)&gt;1,NOT(ISBLANK(F13)))</formula>
    </cfRule>
  </conditionalFormatting>
  <conditionalFormatting sqref="F14">
    <cfRule type="duplicateValues" priority="8" dxfId="15" stopIfTrue="1">
      <formula>AND(COUNTIF($F$14:$F$14,F14)&gt;1,NOT(ISBLANK(F14)))</formula>
    </cfRule>
  </conditionalFormatting>
  <conditionalFormatting sqref="F15">
    <cfRule type="duplicateValues" priority="7" dxfId="15" stopIfTrue="1">
      <formula>AND(COUNTIF($F$15:$F$15,F15)&gt;1,NOT(ISBLANK(F15)))</formula>
    </cfRule>
  </conditionalFormatting>
  <conditionalFormatting sqref="F16">
    <cfRule type="duplicateValues" priority="6" dxfId="15" stopIfTrue="1">
      <formula>AND(COUNTIF($F$16:$F$16,F16)&gt;1,NOT(ISBLANK(F16)))</formula>
    </cfRule>
  </conditionalFormatting>
  <conditionalFormatting sqref="F17">
    <cfRule type="duplicateValues" priority="5" dxfId="15" stopIfTrue="1">
      <formula>AND(COUNTIF($F$17:$F$17,F17)&gt;1,NOT(ISBLANK(F17)))</formula>
    </cfRule>
  </conditionalFormatting>
  <conditionalFormatting sqref="F18">
    <cfRule type="duplicateValues" priority="4" dxfId="15" stopIfTrue="1">
      <formula>AND(COUNTIF($F$18:$F$18,F18)&gt;1,NOT(ISBLANK(F18)))</formula>
    </cfRule>
  </conditionalFormatting>
  <conditionalFormatting sqref="F19">
    <cfRule type="duplicateValues" priority="3" dxfId="15" stopIfTrue="1">
      <formula>AND(COUNTIF($F$19:$F$19,F19)&gt;1,NOT(ISBLANK(F19)))</formula>
    </cfRule>
  </conditionalFormatting>
  <conditionalFormatting sqref="F20">
    <cfRule type="duplicateValues" priority="2" dxfId="15" stopIfTrue="1">
      <formula>AND(COUNTIF($F$20:$F$20,F20)&gt;1,NOT(ISBLANK(F20)))</formula>
    </cfRule>
  </conditionalFormatting>
  <conditionalFormatting sqref="F21">
    <cfRule type="duplicateValues" priority="1" dxfId="15" stopIfTrue="1">
      <formula>AND(COUNTIF($F$21:$F$21,F21)&gt;1,NOT(ISBLANK(F21)))</formula>
    </cfRule>
  </conditionalFormatting>
  <conditionalFormatting sqref="D5:D9">
    <cfRule type="duplicateValues" priority="13" dxfId="15" stopIfTrue="1">
      <formula>AND(COUNTIF($D$5:$D$9,D5)&gt;1,NOT(ISBLANK(D5)))</formula>
    </cfRule>
  </conditionalFormatting>
  <printOptions/>
  <pageMargins left="0.66875" right="0.275" top="0.4722222222222222" bottom="0.7479166666666667" header="0.31496062992125984" footer="0.31496062992125984"/>
  <pageSetup horizontalDpi="1200" verticalDpi="1200" orientation="landscape" paperSize="9" scale="81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China</cp:lastModifiedBy>
  <cp:lastPrinted>2023-11-11T06:32:33Z</cp:lastPrinted>
  <dcterms:created xsi:type="dcterms:W3CDTF">2015-12-21T02:17:33Z</dcterms:created>
  <dcterms:modified xsi:type="dcterms:W3CDTF">2023-11-11T06:33:31Z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3137EDB47F824670A96BAB8226CA82F1_13</vt:lpwstr>
  </property>
  <property fmtid="{D5CDD505-2E9C-101B-9397-08002B2CF9AE}" pid="3" name="KSOProductBuildVer">
    <vt:lpwstr>2052-12.1.0.15336</vt:lpwstr>
  </property>
</Properties>
</file>