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体检名单" sheetId="2" r:id="rId1"/>
  </sheets>
  <definedNames>
    <definedName name="_xlnm._FilterDatabase" localSheetId="0" hidden="1">体检名单!$A$4:$M$112</definedName>
  </definedNames>
  <calcPr calcId="144525"/>
</workbook>
</file>

<file path=xl/sharedStrings.xml><?xml version="1.0" encoding="utf-8"?>
<sst xmlns="http://schemas.openxmlformats.org/spreadsheetml/2006/main" count="555" uniqueCount="309">
  <si>
    <t>附件</t>
  </si>
  <si>
    <t>威远县2023年上半年面向社会公开考试招聘教师体检人员名单</t>
  </si>
  <si>
    <t>序号</t>
  </si>
  <si>
    <t>姓名</t>
  </si>
  <si>
    <t>性别</t>
  </si>
  <si>
    <t>报考岗位</t>
  </si>
  <si>
    <t>岗位编码</t>
  </si>
  <si>
    <t>准考证号</t>
  </si>
  <si>
    <t>笔试总成绩（含政策性加分）</t>
  </si>
  <si>
    <t>笔试折合成绩</t>
  </si>
  <si>
    <t>面试
成绩</t>
  </si>
  <si>
    <t>面试折
合成绩</t>
  </si>
  <si>
    <t>总成绩</t>
  </si>
  <si>
    <t>总成绩
排名</t>
  </si>
  <si>
    <t>备注</t>
  </si>
  <si>
    <t>余佳</t>
  </si>
  <si>
    <t>女</t>
  </si>
  <si>
    <t>高中语文教师</t>
  </si>
  <si>
    <t>8050101</t>
  </si>
  <si>
    <t>2340809042804</t>
  </si>
  <si>
    <t>曾祥秋</t>
  </si>
  <si>
    <t>2340809052012</t>
  </si>
  <si>
    <t>刘千禧</t>
  </si>
  <si>
    <t>2340809012007</t>
  </si>
  <si>
    <t>贾秋月</t>
  </si>
  <si>
    <t>2340809024013</t>
  </si>
  <si>
    <t>王芳</t>
  </si>
  <si>
    <t>高中数学教师</t>
  </si>
  <si>
    <t>8050201</t>
  </si>
  <si>
    <t>2340809052828</t>
  </si>
  <si>
    <t>黄娟</t>
  </si>
  <si>
    <t>2340809023818</t>
  </si>
  <si>
    <t>黄慧</t>
  </si>
  <si>
    <t>2340809051513</t>
  </si>
  <si>
    <t>李薇羽</t>
  </si>
  <si>
    <t>2340809011417</t>
  </si>
  <si>
    <t>黎咏仪</t>
  </si>
  <si>
    <t>高中英语教师</t>
  </si>
  <si>
    <t>8050301</t>
  </si>
  <si>
    <t>2340809052327</t>
  </si>
  <si>
    <t>李胭红</t>
  </si>
  <si>
    <t>2340809011416</t>
  </si>
  <si>
    <t>许杨</t>
  </si>
  <si>
    <t>2340809021811</t>
  </si>
  <si>
    <t>胡瑶</t>
  </si>
  <si>
    <t>高中政治教师</t>
  </si>
  <si>
    <t>8050401</t>
  </si>
  <si>
    <t>2340809031315</t>
  </si>
  <si>
    <t>李丽君</t>
  </si>
  <si>
    <t>2340809010526</t>
  </si>
  <si>
    <t>邱洪</t>
  </si>
  <si>
    <t>男</t>
  </si>
  <si>
    <t>高中历史教师</t>
  </si>
  <si>
    <t>8050501</t>
  </si>
  <si>
    <t>2340809010815</t>
  </si>
  <si>
    <t>倪鑫</t>
  </si>
  <si>
    <t>高中地理教师</t>
  </si>
  <si>
    <t>8050601</t>
  </si>
  <si>
    <t>2340809051808</t>
  </si>
  <si>
    <t>徐梦娜</t>
  </si>
  <si>
    <t>2340809052117</t>
  </si>
  <si>
    <t>周启项</t>
  </si>
  <si>
    <t>2340809054014</t>
  </si>
  <si>
    <t>肖亮军</t>
  </si>
  <si>
    <t>高中体育教师</t>
  </si>
  <si>
    <t>8050701</t>
  </si>
  <si>
    <t>2340809032324</t>
  </si>
  <si>
    <t>李剑源</t>
  </si>
  <si>
    <t>2340809011701</t>
  </si>
  <si>
    <t>白秋梅</t>
  </si>
  <si>
    <t>高中心理健康教师</t>
  </si>
  <si>
    <t>8050801</t>
  </si>
  <si>
    <t>2340809032628</t>
  </si>
  <si>
    <t>费秋霞</t>
  </si>
  <si>
    <t>2340809041513</t>
  </si>
  <si>
    <t>詹茜</t>
  </si>
  <si>
    <t>2340809042609</t>
  </si>
  <si>
    <t>张峰铭</t>
  </si>
  <si>
    <t>2340809023615</t>
  </si>
  <si>
    <t>葛修凤</t>
  </si>
  <si>
    <t>幼儿教育专业专任教师</t>
  </si>
  <si>
    <t>8050901</t>
  </si>
  <si>
    <t>2340809044206</t>
  </si>
  <si>
    <t>何佳玉</t>
  </si>
  <si>
    <t>机械专业专任教师</t>
  </si>
  <si>
    <t>8051001</t>
  </si>
  <si>
    <t>2340809050619</t>
  </si>
  <si>
    <t>阳通</t>
  </si>
  <si>
    <t>2340809012916</t>
  </si>
  <si>
    <t>陈平</t>
  </si>
  <si>
    <t>2340809045102</t>
  </si>
  <si>
    <t>廖盈盈</t>
  </si>
  <si>
    <t>会计专业专任教师</t>
  </si>
  <si>
    <t>8051101</t>
  </si>
  <si>
    <t>2340809040412</t>
  </si>
  <si>
    <t>吴玉</t>
  </si>
  <si>
    <t>初中语文教师</t>
  </si>
  <si>
    <t>8051201</t>
  </si>
  <si>
    <t>2340809021924</t>
  </si>
  <si>
    <t>吴文倩</t>
  </si>
  <si>
    <t>2340809043105</t>
  </si>
  <si>
    <t>刘诗倩</t>
  </si>
  <si>
    <t>2340809051609</t>
  </si>
  <si>
    <t>李鸿梅</t>
  </si>
  <si>
    <t>2340809011208</t>
  </si>
  <si>
    <t>艾利丽</t>
  </si>
  <si>
    <t>2340809033002</t>
  </si>
  <si>
    <t>朱啸宇</t>
  </si>
  <si>
    <t>初中数学教师</t>
  </si>
  <si>
    <t>8051301</t>
  </si>
  <si>
    <t>2340809045121</t>
  </si>
  <si>
    <t>彭利莉</t>
  </si>
  <si>
    <t>2340809052213</t>
  </si>
  <si>
    <t>陈冲</t>
  </si>
  <si>
    <t>初中英语教师</t>
  </si>
  <si>
    <t>8051401</t>
  </si>
  <si>
    <t>2340809043225</t>
  </si>
  <si>
    <t>张炜</t>
  </si>
  <si>
    <t>2340809044519</t>
  </si>
  <si>
    <t>邓渊敏</t>
  </si>
  <si>
    <t>2340809042006</t>
  </si>
  <si>
    <t>罗晴晴</t>
  </si>
  <si>
    <t>2340809042408</t>
  </si>
  <si>
    <t>邹睿</t>
  </si>
  <si>
    <t>初中政治教师</t>
  </si>
  <si>
    <t>8051501</t>
  </si>
  <si>
    <t>2340809012325</t>
  </si>
  <si>
    <t>兰娅</t>
  </si>
  <si>
    <t>2340809044613</t>
  </si>
  <si>
    <t>陈雨露</t>
  </si>
  <si>
    <t>2340809014008</t>
  </si>
  <si>
    <t>叶小兰</t>
  </si>
  <si>
    <t>初中历史教师</t>
  </si>
  <si>
    <t>8051601</t>
  </si>
  <si>
    <t>2340809044023</t>
  </si>
  <si>
    <t>付丽丹</t>
  </si>
  <si>
    <t>初中物理教师</t>
  </si>
  <si>
    <t>8051701</t>
  </si>
  <si>
    <t>2340809012221</t>
  </si>
  <si>
    <t>余斓</t>
  </si>
  <si>
    <t>初中化学教师</t>
  </si>
  <si>
    <t>8051801</t>
  </si>
  <si>
    <t>2340809011716</t>
  </si>
  <si>
    <t>周星</t>
  </si>
  <si>
    <t>2340809053030</t>
  </si>
  <si>
    <t>张蝶</t>
  </si>
  <si>
    <t>初中地理教师</t>
  </si>
  <si>
    <t>8051901</t>
  </si>
  <si>
    <t>2340809021008</t>
  </si>
  <si>
    <t>杨雨欣</t>
  </si>
  <si>
    <t>初中音乐教师</t>
  </si>
  <si>
    <t>8052001</t>
  </si>
  <si>
    <t>2340809052427</t>
  </si>
  <si>
    <t>罗思宇</t>
  </si>
  <si>
    <t>初中体育教师</t>
  </si>
  <si>
    <t>8052101</t>
  </si>
  <si>
    <t>2340809040717</t>
  </si>
  <si>
    <t>郑方彧</t>
  </si>
  <si>
    <t>初中美术教师</t>
  </si>
  <si>
    <t>8052201</t>
  </si>
  <si>
    <t>2340809022828</t>
  </si>
  <si>
    <t>张欢</t>
  </si>
  <si>
    <t>初中心理健康教育教师</t>
  </si>
  <si>
    <t>8052301</t>
  </si>
  <si>
    <t>2340809051516</t>
  </si>
  <si>
    <t>黄文利</t>
  </si>
  <si>
    <t>2340809041703</t>
  </si>
  <si>
    <t>官晓敏</t>
  </si>
  <si>
    <t>2340809023315</t>
  </si>
  <si>
    <t>高红</t>
  </si>
  <si>
    <t>2340809012505</t>
  </si>
  <si>
    <t>林娇娇</t>
  </si>
  <si>
    <t>小学语文教师一组</t>
  </si>
  <si>
    <t>8052401</t>
  </si>
  <si>
    <t>2340809021423</t>
  </si>
  <si>
    <t>郭玲</t>
  </si>
  <si>
    <t>2340809050129</t>
  </si>
  <si>
    <t>曾紫娟</t>
  </si>
  <si>
    <t>2340809011629</t>
  </si>
  <si>
    <t>朱琳</t>
  </si>
  <si>
    <t>2340809032910</t>
  </si>
  <si>
    <t>付元帅</t>
  </si>
  <si>
    <t>2340809032314</t>
  </si>
  <si>
    <t>付冬香</t>
  </si>
  <si>
    <t>小学语文教师二组</t>
  </si>
  <si>
    <t>8052501</t>
  </si>
  <si>
    <t>2340809012610</t>
  </si>
  <si>
    <t>林丹萍</t>
  </si>
  <si>
    <t>2340809012725</t>
  </si>
  <si>
    <t>丁悦</t>
  </si>
  <si>
    <t>2340809050304</t>
  </si>
  <si>
    <t>蔡碧</t>
  </si>
  <si>
    <t>2340809040826</t>
  </si>
  <si>
    <t>胡慧敏</t>
  </si>
  <si>
    <t>小学数学教师</t>
  </si>
  <si>
    <t>8052601</t>
  </si>
  <si>
    <t>2340809031425</t>
  </si>
  <si>
    <t>魏瑜</t>
  </si>
  <si>
    <t>2340809052808</t>
  </si>
  <si>
    <t>覃燕</t>
  </si>
  <si>
    <t>2340809021213</t>
  </si>
  <si>
    <t>祝福</t>
  </si>
  <si>
    <t>2340809030629</t>
  </si>
  <si>
    <t>李美霖</t>
  </si>
  <si>
    <t>2340809050718</t>
  </si>
  <si>
    <t>何欢</t>
  </si>
  <si>
    <t>小学英语教师</t>
  </si>
  <si>
    <t>8052701</t>
  </si>
  <si>
    <t>2340809050317</t>
  </si>
  <si>
    <t>黄晓鸿</t>
  </si>
  <si>
    <t>小学音乐教师</t>
  </si>
  <si>
    <t>8052801</t>
  </si>
  <si>
    <t>2340809043421</t>
  </si>
  <si>
    <t>唐波</t>
  </si>
  <si>
    <t>小学体育教师</t>
  </si>
  <si>
    <t>8052901</t>
  </si>
  <si>
    <t>2340809032823</t>
  </si>
  <si>
    <t>刘垚鑫</t>
  </si>
  <si>
    <t>2340809013928</t>
  </si>
  <si>
    <t>曾玉涵</t>
  </si>
  <si>
    <t>小学美术教师</t>
  </si>
  <si>
    <t>8053001</t>
  </si>
  <si>
    <t>2340809052320</t>
  </si>
  <si>
    <t>扈丹妮</t>
  </si>
  <si>
    <t>2340809013127</t>
  </si>
  <si>
    <t>高婷</t>
  </si>
  <si>
    <t>小学信息技术教师</t>
  </si>
  <si>
    <t>8053101</t>
  </si>
  <si>
    <t>2340809050902</t>
  </si>
  <si>
    <t>郑英巧</t>
  </si>
  <si>
    <t>2340809041404</t>
  </si>
  <si>
    <t>周爱萍</t>
  </si>
  <si>
    <t>2340809042719</t>
  </si>
  <si>
    <t>陈静</t>
  </si>
  <si>
    <t>小学科学教师</t>
  </si>
  <si>
    <t>8053201</t>
  </si>
  <si>
    <t>2340809030927</t>
  </si>
  <si>
    <t>唐羽欣</t>
  </si>
  <si>
    <t>特殊教育教师</t>
  </si>
  <si>
    <t>8053301</t>
  </si>
  <si>
    <t>2340809011628</t>
  </si>
  <si>
    <t>段雅玲</t>
  </si>
  <si>
    <t>小学心理健康教师一组</t>
  </si>
  <si>
    <t>8053401</t>
  </si>
  <si>
    <t>2340809023218</t>
  </si>
  <si>
    <t>雷文君</t>
  </si>
  <si>
    <t>2340809012813</t>
  </si>
  <si>
    <t>黄情缘</t>
  </si>
  <si>
    <t>2340809013730</t>
  </si>
  <si>
    <t>卢易得</t>
  </si>
  <si>
    <t>2340809014014</t>
  </si>
  <si>
    <t>王馨</t>
  </si>
  <si>
    <t>2340809044911</t>
  </si>
  <si>
    <t>陈刘源</t>
  </si>
  <si>
    <t>2340809031201</t>
  </si>
  <si>
    <t>周良春</t>
  </si>
  <si>
    <t>小学心理健康教师二组</t>
  </si>
  <si>
    <t>8053501</t>
  </si>
  <si>
    <t>2340809012114</t>
  </si>
  <si>
    <t>刘燕圆</t>
  </si>
  <si>
    <t>2340809012109</t>
  </si>
  <si>
    <t>王娜</t>
  </si>
  <si>
    <t>2340809041511</t>
  </si>
  <si>
    <t>唐玲</t>
  </si>
  <si>
    <t>2340809031526</t>
  </si>
  <si>
    <t>王颖</t>
  </si>
  <si>
    <t>2340809011930</t>
  </si>
  <si>
    <t>陈贵玲</t>
  </si>
  <si>
    <t>2340809023203</t>
  </si>
  <si>
    <t>张嘉颖</t>
  </si>
  <si>
    <t>幼儿教师一组</t>
  </si>
  <si>
    <t>8053601</t>
  </si>
  <si>
    <t>2340809043010</t>
  </si>
  <si>
    <t>刘斯仪</t>
  </si>
  <si>
    <t>2340809041409</t>
  </si>
  <si>
    <t>张梦玲</t>
  </si>
  <si>
    <t>2340809042802</t>
  </si>
  <si>
    <t>曹兰</t>
  </si>
  <si>
    <t>2340809042318</t>
  </si>
  <si>
    <t>杨晓艳</t>
  </si>
  <si>
    <t>2340809022028</t>
  </si>
  <si>
    <t>邓玥</t>
  </si>
  <si>
    <t>2340809044213</t>
  </si>
  <si>
    <t>林飞凤</t>
  </si>
  <si>
    <t>幼儿教师二组</t>
  </si>
  <si>
    <t>8053701</t>
  </si>
  <si>
    <t>2340809052517</t>
  </si>
  <si>
    <t>隆俊兰</t>
  </si>
  <si>
    <t>2340809031912</t>
  </si>
  <si>
    <t>管平辉</t>
  </si>
  <si>
    <t>2340809051803</t>
  </si>
  <si>
    <t>熊仕莉</t>
  </si>
  <si>
    <t>2340809031705</t>
  </si>
  <si>
    <t>李娜</t>
  </si>
  <si>
    <t>2340809052310</t>
  </si>
  <si>
    <t>严慧丽</t>
  </si>
  <si>
    <t>2340809022526</t>
  </si>
  <si>
    <t>陈珏林</t>
  </si>
  <si>
    <t>幼儿教师三组</t>
  </si>
  <si>
    <t>8053801</t>
  </si>
  <si>
    <t>2340809021517</t>
  </si>
  <si>
    <t>李思雨</t>
  </si>
  <si>
    <t>2340809012429</t>
  </si>
  <si>
    <t>王梓怡</t>
  </si>
  <si>
    <t>2340809053903</t>
  </si>
  <si>
    <t>钟雨思</t>
  </si>
  <si>
    <t>2340809023614</t>
  </si>
  <si>
    <t>冷奕霏</t>
  </si>
  <si>
    <t>2340809011801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</si>
</sst>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&quot;月&quot;d&quot;日&quot;;@"/>
    <numFmt numFmtId="178" formatCode="#,##0.00_);[Red]\(#,##0.00\)"/>
  </numFmts>
  <fonts count="28">
    <font>
      <sz val="10"/>
      <name val="Arial"/>
      <charset val="134"/>
    </font>
    <font>
      <sz val="10"/>
      <color theme="1"/>
      <name val="Arial"/>
      <charset val="134"/>
    </font>
    <font>
      <sz val="14"/>
      <color theme="1"/>
      <name val="方正小标宋简体"/>
      <charset val="134"/>
    </font>
    <font>
      <sz val="10"/>
      <color theme="1"/>
      <name val="宋体"/>
      <charset val="134"/>
    </font>
    <font>
      <b/>
      <sz val="14"/>
      <color theme="1"/>
      <name val="宋体"/>
      <charset val="134"/>
      <scheme val="major"/>
    </font>
    <font>
      <sz val="11"/>
      <color theme="1"/>
      <name val="宋体"/>
      <charset val="134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5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22" fillId="12" borderId="4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/>
  </cellStyleXfs>
  <cellXfs count="2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/>
    <xf numFmtId="0" fontId="1" fillId="2" borderId="0" xfId="0" applyFont="1" applyFill="1" applyAlignment="1">
      <alignment horizontal="center"/>
    </xf>
    <xf numFmtId="176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4" fillId="2" borderId="0" xfId="0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right" vertical="center"/>
    </xf>
    <xf numFmtId="177" fontId="1" fillId="2" borderId="1" xfId="0" applyNumberFormat="1" applyFont="1" applyFill="1" applyBorder="1" applyAlignment="1">
      <alignment horizontal="right" vertical="center"/>
    </xf>
    <xf numFmtId="0" fontId="6" fillId="2" borderId="2" xfId="49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3" xfId="49" applyFont="1" applyFill="1" applyBorder="1" applyAlignment="1">
      <alignment horizontal="center" vertical="center"/>
    </xf>
    <xf numFmtId="0" fontId="3" fillId="2" borderId="3" xfId="49" applyFont="1" applyFill="1" applyBorder="1" applyAlignment="1">
      <alignment horizontal="center" vertical="center" shrinkToFit="1"/>
    </xf>
    <xf numFmtId="178" fontId="3" fillId="2" borderId="3" xfId="0" applyNumberFormat="1" applyFont="1" applyFill="1" applyBorder="1" applyAlignment="1">
      <alignment horizontal="center" vertical="center"/>
    </xf>
    <xf numFmtId="177" fontId="1" fillId="2" borderId="0" xfId="0" applyNumberFormat="1" applyFont="1" applyFill="1" applyBorder="1" applyAlignment="1">
      <alignment horizontal="center" vertical="center"/>
    </xf>
    <xf numFmtId="178" fontId="7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2"/>
  <sheetViews>
    <sheetView tabSelected="1" workbookViewId="0">
      <selection activeCell="P16" sqref="P16"/>
    </sheetView>
  </sheetViews>
  <sheetFormatPr defaultColWidth="9.14285714285714" defaultRowHeight="12.75"/>
  <cols>
    <col min="1" max="1" width="4.57142857142857" style="1" customWidth="1"/>
    <col min="2" max="2" width="9.57142857142857" style="5" customWidth="1"/>
    <col min="3" max="3" width="5" style="5" customWidth="1"/>
    <col min="4" max="4" width="21.1428571428571" style="5" customWidth="1"/>
    <col min="5" max="5" width="14" style="5" customWidth="1"/>
    <col min="6" max="6" width="16.1428571428571" style="1" customWidth="1"/>
    <col min="7" max="7" width="10.4285714285714" style="6" customWidth="1"/>
    <col min="8" max="8" width="9.42857142857143" style="4" customWidth="1"/>
    <col min="9" max="9" width="7.71428571428571" style="7" customWidth="1"/>
    <col min="10" max="10" width="9.28571428571429" style="7" customWidth="1"/>
    <col min="11" max="11" width="8.42857142857143" style="7" customWidth="1"/>
    <col min="12" max="12" width="10.1428571428571" style="7" customWidth="1"/>
    <col min="13" max="13" width="9" style="7" customWidth="1"/>
    <col min="14" max="16384" width="9.14285714285714" style="1"/>
  </cols>
  <sheetData>
    <row r="1" s="1" customFormat="1" ht="18" customHeight="1" spans="1:13">
      <c r="A1" s="8" t="s">
        <v>0</v>
      </c>
      <c r="B1" s="9"/>
      <c r="C1" s="5"/>
      <c r="D1" s="5"/>
      <c r="E1" s="5"/>
      <c r="F1" s="4"/>
      <c r="G1" s="6"/>
      <c r="H1" s="4"/>
      <c r="I1" s="7"/>
      <c r="J1" s="7"/>
      <c r="K1" s="7"/>
      <c r="L1" s="7"/>
      <c r="M1" s="7"/>
    </row>
    <row r="2" s="2" customFormat="1" ht="23.1" customHeight="1" spans="1:13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="1" customFormat="1" ht="15.95" customHeight="1" spans="1:13">
      <c r="A3" s="11">
        <v>45085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8"/>
    </row>
    <row r="4" s="3" customFormat="1" ht="60" customHeight="1" spans="1:13">
      <c r="A4" s="13" t="s">
        <v>2</v>
      </c>
      <c r="B4" s="13" t="s">
        <v>3</v>
      </c>
      <c r="C4" s="13" t="s">
        <v>4</v>
      </c>
      <c r="D4" s="13" t="s">
        <v>5</v>
      </c>
      <c r="E4" s="13" t="s">
        <v>6</v>
      </c>
      <c r="F4" s="13" t="s">
        <v>7</v>
      </c>
      <c r="G4" s="13" t="s">
        <v>8</v>
      </c>
      <c r="H4" s="13" t="s">
        <v>9</v>
      </c>
      <c r="I4" s="13" t="s">
        <v>10</v>
      </c>
      <c r="J4" s="13" t="s">
        <v>11</v>
      </c>
      <c r="K4" s="13" t="s">
        <v>12</v>
      </c>
      <c r="L4" s="13" t="s">
        <v>13</v>
      </c>
      <c r="M4" s="13" t="s">
        <v>14</v>
      </c>
    </row>
    <row r="5" s="4" customFormat="1" ht="18.95" customHeight="1" spans="1:13">
      <c r="A5" s="14">
        <f>SUBTOTAL(103,$E$5:E5)+0</f>
        <v>1</v>
      </c>
      <c r="B5" s="15" t="s">
        <v>15</v>
      </c>
      <c r="C5" s="15" t="s">
        <v>16</v>
      </c>
      <c r="D5" s="16" t="s">
        <v>17</v>
      </c>
      <c r="E5" s="15" t="s">
        <v>18</v>
      </c>
      <c r="F5" s="14" t="s">
        <v>19</v>
      </c>
      <c r="G5" s="17">
        <v>75.5</v>
      </c>
      <c r="H5" s="17">
        <v>45.3</v>
      </c>
      <c r="I5" s="19">
        <v>84.48</v>
      </c>
      <c r="J5" s="17">
        <f t="shared" ref="J5:J68" si="0">ROUND(I5*0.4,2)</f>
        <v>33.79</v>
      </c>
      <c r="K5" s="17">
        <f t="shared" ref="K5:K68" si="1">H5+J5</f>
        <v>79.09</v>
      </c>
      <c r="L5" s="14">
        <f>SUMPRODUCT(($E$5:$E$112=E5)*(K5&lt;$K$5:$K$112))+1</f>
        <v>1</v>
      </c>
      <c r="M5" s="14"/>
    </row>
    <row r="6" s="4" customFormat="1" ht="18.95" customHeight="1" spans="1:13">
      <c r="A6" s="14">
        <f>SUBTOTAL(103,$E$5:E6)+0</f>
        <v>2</v>
      </c>
      <c r="B6" s="15" t="s">
        <v>20</v>
      </c>
      <c r="C6" s="15" t="s">
        <v>16</v>
      </c>
      <c r="D6" s="16" t="s">
        <v>17</v>
      </c>
      <c r="E6" s="15" t="s">
        <v>18</v>
      </c>
      <c r="F6" s="14" t="s">
        <v>21</v>
      </c>
      <c r="G6" s="17">
        <v>76</v>
      </c>
      <c r="H6" s="17">
        <v>45.6</v>
      </c>
      <c r="I6" s="19">
        <v>83.61</v>
      </c>
      <c r="J6" s="17">
        <f t="shared" si="0"/>
        <v>33.44</v>
      </c>
      <c r="K6" s="17">
        <f t="shared" si="1"/>
        <v>79.04</v>
      </c>
      <c r="L6" s="14">
        <f>SUMPRODUCT(($E$5:$E$112=E6)*(K6&lt;$K$5:$K$112))+1</f>
        <v>2</v>
      </c>
      <c r="M6" s="14"/>
    </row>
    <row r="7" s="4" customFormat="1" ht="18.95" customHeight="1" spans="1:13">
      <c r="A7" s="14">
        <f>SUBTOTAL(103,$E$5:E7)+0</f>
        <v>3</v>
      </c>
      <c r="B7" s="15" t="s">
        <v>22</v>
      </c>
      <c r="C7" s="15" t="s">
        <v>16</v>
      </c>
      <c r="D7" s="16" t="s">
        <v>17</v>
      </c>
      <c r="E7" s="15" t="s">
        <v>18</v>
      </c>
      <c r="F7" s="14" t="s">
        <v>23</v>
      </c>
      <c r="G7" s="17">
        <v>74.5</v>
      </c>
      <c r="H7" s="17">
        <v>44.7</v>
      </c>
      <c r="I7" s="19">
        <v>84.44</v>
      </c>
      <c r="J7" s="17">
        <f t="shared" si="0"/>
        <v>33.78</v>
      </c>
      <c r="K7" s="17">
        <f t="shared" si="1"/>
        <v>78.48</v>
      </c>
      <c r="L7" s="14">
        <f>SUMPRODUCT(($E$5:$E$112=E7)*(K7&lt;$K$5:$K$112))+1</f>
        <v>3</v>
      </c>
      <c r="M7" s="14"/>
    </row>
    <row r="8" s="4" customFormat="1" ht="18.95" customHeight="1" spans="1:13">
      <c r="A8" s="14">
        <f>SUBTOTAL(103,$E$5:E8)+0</f>
        <v>4</v>
      </c>
      <c r="B8" s="15" t="s">
        <v>24</v>
      </c>
      <c r="C8" s="15" t="s">
        <v>16</v>
      </c>
      <c r="D8" s="16" t="s">
        <v>17</v>
      </c>
      <c r="E8" s="15" t="s">
        <v>18</v>
      </c>
      <c r="F8" s="14" t="s">
        <v>25</v>
      </c>
      <c r="G8" s="17">
        <v>74</v>
      </c>
      <c r="H8" s="17">
        <v>44.4</v>
      </c>
      <c r="I8" s="19">
        <v>84.88</v>
      </c>
      <c r="J8" s="17">
        <f t="shared" si="0"/>
        <v>33.95</v>
      </c>
      <c r="K8" s="17">
        <f t="shared" si="1"/>
        <v>78.35</v>
      </c>
      <c r="L8" s="14">
        <f>SUMPRODUCT(($E$5:$E$112=E8)*(K8&lt;$K$5:$K$112))+1</f>
        <v>4</v>
      </c>
      <c r="M8" s="14"/>
    </row>
    <row r="9" s="4" customFormat="1" ht="21.95" customHeight="1" spans="1:13">
      <c r="A9" s="14">
        <f>SUBTOTAL(103,$E$5:E9)+0</f>
        <v>5</v>
      </c>
      <c r="B9" s="15" t="s">
        <v>26</v>
      </c>
      <c r="C9" s="15" t="s">
        <v>16</v>
      </c>
      <c r="D9" s="16" t="s">
        <v>27</v>
      </c>
      <c r="E9" s="15" t="s">
        <v>28</v>
      </c>
      <c r="F9" s="14" t="s">
        <v>29</v>
      </c>
      <c r="G9" s="17">
        <v>78</v>
      </c>
      <c r="H9" s="17">
        <v>46.8</v>
      </c>
      <c r="I9" s="19">
        <v>82.26</v>
      </c>
      <c r="J9" s="17">
        <f t="shared" si="0"/>
        <v>32.9</v>
      </c>
      <c r="K9" s="17">
        <f t="shared" si="1"/>
        <v>79.7</v>
      </c>
      <c r="L9" s="14">
        <f>SUMPRODUCT(($E$5:$E$112=E9)*(K9&lt;$K$5:$K$112))+1</f>
        <v>1</v>
      </c>
      <c r="M9" s="14"/>
    </row>
    <row r="10" s="4" customFormat="1" ht="21.95" customHeight="1" spans="1:13">
      <c r="A10" s="14">
        <f>SUBTOTAL(103,$E$5:E10)+0</f>
        <v>6</v>
      </c>
      <c r="B10" s="15" t="s">
        <v>30</v>
      </c>
      <c r="C10" s="15" t="s">
        <v>16</v>
      </c>
      <c r="D10" s="16" t="s">
        <v>27</v>
      </c>
      <c r="E10" s="15" t="s">
        <v>28</v>
      </c>
      <c r="F10" s="14" t="s">
        <v>31</v>
      </c>
      <c r="G10" s="17">
        <v>69.5</v>
      </c>
      <c r="H10" s="17">
        <v>41.7</v>
      </c>
      <c r="I10" s="19">
        <v>83.29</v>
      </c>
      <c r="J10" s="17">
        <f t="shared" si="0"/>
        <v>33.32</v>
      </c>
      <c r="K10" s="17">
        <f t="shared" si="1"/>
        <v>75.02</v>
      </c>
      <c r="L10" s="14">
        <f>SUMPRODUCT(($E$5:$E$112=E10)*(K10&lt;$K$5:$K$112))+1</f>
        <v>2</v>
      </c>
      <c r="M10" s="14"/>
    </row>
    <row r="11" s="4" customFormat="1" ht="21.95" customHeight="1" spans="1:13">
      <c r="A11" s="14">
        <f>SUBTOTAL(103,$E$5:E11)+0</f>
        <v>7</v>
      </c>
      <c r="B11" s="15" t="s">
        <v>32</v>
      </c>
      <c r="C11" s="15" t="s">
        <v>16</v>
      </c>
      <c r="D11" s="16" t="s">
        <v>27</v>
      </c>
      <c r="E11" s="15" t="s">
        <v>28</v>
      </c>
      <c r="F11" s="14" t="s">
        <v>33</v>
      </c>
      <c r="G11" s="17">
        <v>70</v>
      </c>
      <c r="H11" s="17">
        <v>42</v>
      </c>
      <c r="I11" s="19">
        <v>81.39</v>
      </c>
      <c r="J11" s="17">
        <f t="shared" si="0"/>
        <v>32.56</v>
      </c>
      <c r="K11" s="17">
        <f t="shared" si="1"/>
        <v>74.56</v>
      </c>
      <c r="L11" s="14">
        <f>SUMPRODUCT(($E$5:$E$112=E11)*(K11&lt;$K$5:$K$112))+1</f>
        <v>3</v>
      </c>
      <c r="M11" s="14"/>
    </row>
    <row r="12" s="4" customFormat="1" ht="21.95" customHeight="1" spans="1:13">
      <c r="A12" s="14">
        <f>SUBTOTAL(103,$E$5:E12)+0</f>
        <v>8</v>
      </c>
      <c r="B12" s="15" t="s">
        <v>34</v>
      </c>
      <c r="C12" s="15" t="s">
        <v>16</v>
      </c>
      <c r="D12" s="16" t="s">
        <v>27</v>
      </c>
      <c r="E12" s="15" t="s">
        <v>28</v>
      </c>
      <c r="F12" s="14" t="s">
        <v>35</v>
      </c>
      <c r="G12" s="17">
        <v>68.5</v>
      </c>
      <c r="H12" s="17">
        <v>41.1</v>
      </c>
      <c r="I12" s="19">
        <v>83.65</v>
      </c>
      <c r="J12" s="17">
        <f t="shared" si="0"/>
        <v>33.46</v>
      </c>
      <c r="K12" s="17">
        <f t="shared" si="1"/>
        <v>74.56</v>
      </c>
      <c r="L12" s="14">
        <f>SUMPRODUCT(($E$5:$E$112=E12)*(K12&lt;$K$5:$K$112))+1</f>
        <v>3</v>
      </c>
      <c r="M12" s="14"/>
    </row>
    <row r="13" s="4" customFormat="1" ht="21.95" customHeight="1" spans="1:13">
      <c r="A13" s="14">
        <f>SUBTOTAL(103,$E$5:E13)+0</f>
        <v>9</v>
      </c>
      <c r="B13" s="15" t="s">
        <v>36</v>
      </c>
      <c r="C13" s="15" t="s">
        <v>16</v>
      </c>
      <c r="D13" s="16" t="s">
        <v>37</v>
      </c>
      <c r="E13" s="15" t="s">
        <v>38</v>
      </c>
      <c r="F13" s="14" t="s">
        <v>39</v>
      </c>
      <c r="G13" s="17">
        <v>76</v>
      </c>
      <c r="H13" s="17">
        <v>45.6</v>
      </c>
      <c r="I13" s="19">
        <v>82.52</v>
      </c>
      <c r="J13" s="17">
        <f t="shared" si="0"/>
        <v>33.01</v>
      </c>
      <c r="K13" s="17">
        <f t="shared" si="1"/>
        <v>78.61</v>
      </c>
      <c r="L13" s="14">
        <f>SUMPRODUCT(($E$5:$E$112=E13)*(K13&lt;$K$5:$K$112))+1</f>
        <v>1</v>
      </c>
      <c r="M13" s="14"/>
    </row>
    <row r="14" s="4" customFormat="1" ht="21.95" customHeight="1" spans="1:13">
      <c r="A14" s="14">
        <f>SUBTOTAL(103,$E$5:E14)+0</f>
        <v>10</v>
      </c>
      <c r="B14" s="15" t="s">
        <v>40</v>
      </c>
      <c r="C14" s="15" t="s">
        <v>16</v>
      </c>
      <c r="D14" s="16" t="s">
        <v>37</v>
      </c>
      <c r="E14" s="15" t="s">
        <v>38</v>
      </c>
      <c r="F14" s="14" t="s">
        <v>41</v>
      </c>
      <c r="G14" s="17">
        <v>77.5</v>
      </c>
      <c r="H14" s="17">
        <v>46.5</v>
      </c>
      <c r="I14" s="19">
        <v>79.71</v>
      </c>
      <c r="J14" s="17">
        <f t="shared" si="0"/>
        <v>31.88</v>
      </c>
      <c r="K14" s="17">
        <f t="shared" si="1"/>
        <v>78.38</v>
      </c>
      <c r="L14" s="14">
        <f>SUMPRODUCT(($E$5:$E$112=E14)*(K14&lt;$K$5:$K$112))+1</f>
        <v>2</v>
      </c>
      <c r="M14" s="14"/>
    </row>
    <row r="15" s="4" customFormat="1" ht="21.95" customHeight="1" spans="1:13">
      <c r="A15" s="14">
        <f>SUBTOTAL(103,$E$5:E15)+0</f>
        <v>11</v>
      </c>
      <c r="B15" s="15" t="s">
        <v>42</v>
      </c>
      <c r="C15" s="15" t="s">
        <v>16</v>
      </c>
      <c r="D15" s="16" t="s">
        <v>37</v>
      </c>
      <c r="E15" s="15" t="s">
        <v>38</v>
      </c>
      <c r="F15" s="14" t="s">
        <v>43</v>
      </c>
      <c r="G15" s="17">
        <v>73.5</v>
      </c>
      <c r="H15" s="17">
        <v>44.1</v>
      </c>
      <c r="I15" s="19">
        <v>85.5</v>
      </c>
      <c r="J15" s="17">
        <f t="shared" si="0"/>
        <v>34.2</v>
      </c>
      <c r="K15" s="17">
        <f t="shared" si="1"/>
        <v>78.3</v>
      </c>
      <c r="L15" s="14">
        <f>SUMPRODUCT(($E$5:$E$112=E15)*(K15&lt;$K$5:$K$112))+1</f>
        <v>3</v>
      </c>
      <c r="M15" s="14"/>
    </row>
    <row r="16" s="4" customFormat="1" ht="21.95" customHeight="1" spans="1:13">
      <c r="A16" s="14">
        <f>SUBTOTAL(103,$E$5:E16)+0</f>
        <v>12</v>
      </c>
      <c r="B16" s="15" t="s">
        <v>44</v>
      </c>
      <c r="C16" s="15" t="s">
        <v>16</v>
      </c>
      <c r="D16" s="16" t="s">
        <v>45</v>
      </c>
      <c r="E16" s="15" t="s">
        <v>46</v>
      </c>
      <c r="F16" s="14" t="s">
        <v>47</v>
      </c>
      <c r="G16" s="17">
        <v>71</v>
      </c>
      <c r="H16" s="17">
        <v>42.6</v>
      </c>
      <c r="I16" s="19">
        <v>83.02</v>
      </c>
      <c r="J16" s="17">
        <f t="shared" si="0"/>
        <v>33.21</v>
      </c>
      <c r="K16" s="17">
        <f t="shared" si="1"/>
        <v>75.81</v>
      </c>
      <c r="L16" s="14">
        <f>SUMPRODUCT(($E$5:$E$112=E16)*(K16&lt;$K$5:$K$112))+1</f>
        <v>1</v>
      </c>
      <c r="M16" s="14"/>
    </row>
    <row r="17" s="4" customFormat="1" ht="21.95" customHeight="1" spans="1:13">
      <c r="A17" s="14">
        <f>SUBTOTAL(103,$E$5:E17)+0</f>
        <v>13</v>
      </c>
      <c r="B17" s="15" t="s">
        <v>48</v>
      </c>
      <c r="C17" s="15" t="s">
        <v>16</v>
      </c>
      <c r="D17" s="16" t="s">
        <v>45</v>
      </c>
      <c r="E17" s="15" t="s">
        <v>46</v>
      </c>
      <c r="F17" s="14" t="s">
        <v>49</v>
      </c>
      <c r="G17" s="17">
        <v>70.5</v>
      </c>
      <c r="H17" s="17">
        <v>42.3</v>
      </c>
      <c r="I17" s="19">
        <v>81.14</v>
      </c>
      <c r="J17" s="17">
        <f t="shared" si="0"/>
        <v>32.46</v>
      </c>
      <c r="K17" s="17">
        <f t="shared" si="1"/>
        <v>74.76</v>
      </c>
      <c r="L17" s="14">
        <f>SUMPRODUCT(($E$5:$E$112=E17)*(K17&lt;$K$5:$K$112))+1</f>
        <v>2</v>
      </c>
      <c r="M17" s="14"/>
    </row>
    <row r="18" s="4" customFormat="1" ht="21.95" customHeight="1" spans="1:13">
      <c r="A18" s="14">
        <f>SUBTOTAL(103,$E$5:E18)+0</f>
        <v>14</v>
      </c>
      <c r="B18" s="15" t="s">
        <v>50</v>
      </c>
      <c r="C18" s="15" t="s">
        <v>51</v>
      </c>
      <c r="D18" s="16" t="s">
        <v>52</v>
      </c>
      <c r="E18" s="15" t="s">
        <v>53</v>
      </c>
      <c r="F18" s="14" t="s">
        <v>54</v>
      </c>
      <c r="G18" s="17">
        <v>67.5</v>
      </c>
      <c r="H18" s="17">
        <v>40.5</v>
      </c>
      <c r="I18" s="19">
        <v>78.11</v>
      </c>
      <c r="J18" s="17">
        <f t="shared" si="0"/>
        <v>31.24</v>
      </c>
      <c r="K18" s="17">
        <f t="shared" si="1"/>
        <v>71.74</v>
      </c>
      <c r="L18" s="14">
        <f>SUMPRODUCT(($E$5:$E$112=E18)*(K18&lt;$K$5:$K$112))+1</f>
        <v>1</v>
      </c>
      <c r="M18" s="14"/>
    </row>
    <row r="19" s="4" customFormat="1" ht="21.95" customHeight="1" spans="1:13">
      <c r="A19" s="14">
        <f>SUBTOTAL(103,$E$5:E19)+0</f>
        <v>15</v>
      </c>
      <c r="B19" s="15" t="s">
        <v>55</v>
      </c>
      <c r="C19" s="15" t="s">
        <v>16</v>
      </c>
      <c r="D19" s="16" t="s">
        <v>56</v>
      </c>
      <c r="E19" s="15" t="s">
        <v>57</v>
      </c>
      <c r="F19" s="14" t="s">
        <v>58</v>
      </c>
      <c r="G19" s="17">
        <v>75</v>
      </c>
      <c r="H19" s="17">
        <v>45</v>
      </c>
      <c r="I19" s="19">
        <v>83.78</v>
      </c>
      <c r="J19" s="17">
        <f t="shared" si="0"/>
        <v>33.51</v>
      </c>
      <c r="K19" s="17">
        <f t="shared" si="1"/>
        <v>78.51</v>
      </c>
      <c r="L19" s="14">
        <f>SUMPRODUCT(($E$5:$E$112=E19)*(K19&lt;$K$5:$K$112))+1</f>
        <v>1</v>
      </c>
      <c r="M19" s="14"/>
    </row>
    <row r="20" s="4" customFormat="1" ht="21.95" customHeight="1" spans="1:13">
      <c r="A20" s="14">
        <f>SUBTOTAL(103,$E$5:E20)+0</f>
        <v>16</v>
      </c>
      <c r="B20" s="15" t="s">
        <v>59</v>
      </c>
      <c r="C20" s="15" t="s">
        <v>16</v>
      </c>
      <c r="D20" s="16" t="s">
        <v>56</v>
      </c>
      <c r="E20" s="15" t="s">
        <v>57</v>
      </c>
      <c r="F20" s="14" t="s">
        <v>60</v>
      </c>
      <c r="G20" s="17">
        <v>72</v>
      </c>
      <c r="H20" s="17">
        <v>43.2</v>
      </c>
      <c r="I20" s="19">
        <v>84.94</v>
      </c>
      <c r="J20" s="17">
        <f t="shared" si="0"/>
        <v>33.98</v>
      </c>
      <c r="K20" s="17">
        <f t="shared" si="1"/>
        <v>77.18</v>
      </c>
      <c r="L20" s="14">
        <f>SUMPRODUCT(($E$5:$E$112=E20)*(K20&lt;$K$5:$K$112))+1</f>
        <v>2</v>
      </c>
      <c r="M20" s="14"/>
    </row>
    <row r="21" s="4" customFormat="1" ht="21.95" customHeight="1" spans="1:13">
      <c r="A21" s="14">
        <f>SUBTOTAL(103,$E$5:E21)+0</f>
        <v>17</v>
      </c>
      <c r="B21" s="15" t="s">
        <v>61</v>
      </c>
      <c r="C21" s="15" t="s">
        <v>51</v>
      </c>
      <c r="D21" s="16" t="s">
        <v>56</v>
      </c>
      <c r="E21" s="15" t="s">
        <v>57</v>
      </c>
      <c r="F21" s="14" t="s">
        <v>62</v>
      </c>
      <c r="G21" s="17">
        <v>72.5</v>
      </c>
      <c r="H21" s="17">
        <v>43.5</v>
      </c>
      <c r="I21" s="19">
        <v>83.63</v>
      </c>
      <c r="J21" s="17">
        <f t="shared" si="0"/>
        <v>33.45</v>
      </c>
      <c r="K21" s="17">
        <f t="shared" si="1"/>
        <v>76.95</v>
      </c>
      <c r="L21" s="14">
        <f>SUMPRODUCT(($E$5:$E$112=E21)*(K21&lt;$K$5:$K$112))+1</f>
        <v>3</v>
      </c>
      <c r="M21" s="14"/>
    </row>
    <row r="22" s="4" customFormat="1" ht="21.95" customHeight="1" spans="1:13">
      <c r="A22" s="14">
        <f>SUBTOTAL(103,$E$5:E22)+0</f>
        <v>18</v>
      </c>
      <c r="B22" s="15" t="s">
        <v>63</v>
      </c>
      <c r="C22" s="15" t="s">
        <v>51</v>
      </c>
      <c r="D22" s="16" t="s">
        <v>64</v>
      </c>
      <c r="E22" s="15" t="s">
        <v>65</v>
      </c>
      <c r="F22" s="14" t="s">
        <v>66</v>
      </c>
      <c r="G22" s="17">
        <v>73</v>
      </c>
      <c r="H22" s="17">
        <v>43.8</v>
      </c>
      <c r="I22" s="19">
        <v>85.17</v>
      </c>
      <c r="J22" s="17">
        <f t="shared" si="0"/>
        <v>34.07</v>
      </c>
      <c r="K22" s="17">
        <f t="shared" si="1"/>
        <v>77.87</v>
      </c>
      <c r="L22" s="14">
        <f>SUMPRODUCT(($E$5:$E$112=E22)*(K22&lt;$K$5:$K$112))+1</f>
        <v>1</v>
      </c>
      <c r="M22" s="14"/>
    </row>
    <row r="23" s="4" customFormat="1" ht="21.95" customHeight="1" spans="1:13">
      <c r="A23" s="14">
        <f>SUBTOTAL(103,$E$5:E23)+0</f>
        <v>19</v>
      </c>
      <c r="B23" s="15" t="s">
        <v>67</v>
      </c>
      <c r="C23" s="15" t="s">
        <v>51</v>
      </c>
      <c r="D23" s="16" t="s">
        <v>64</v>
      </c>
      <c r="E23" s="15" t="s">
        <v>65</v>
      </c>
      <c r="F23" s="14" t="s">
        <v>68</v>
      </c>
      <c r="G23" s="17">
        <v>71.5</v>
      </c>
      <c r="H23" s="17">
        <v>42.9</v>
      </c>
      <c r="I23" s="19">
        <v>83.63</v>
      </c>
      <c r="J23" s="17">
        <f t="shared" si="0"/>
        <v>33.45</v>
      </c>
      <c r="K23" s="17">
        <f t="shared" si="1"/>
        <v>76.35</v>
      </c>
      <c r="L23" s="14">
        <f>SUMPRODUCT(($E$5:$E$112=E23)*(K23&lt;$K$5:$K$112))+1</f>
        <v>2</v>
      </c>
      <c r="M23" s="14"/>
    </row>
    <row r="24" s="4" customFormat="1" ht="21.95" customHeight="1" spans="1:13">
      <c r="A24" s="14">
        <f>SUBTOTAL(103,$E$5:E24)+0</f>
        <v>20</v>
      </c>
      <c r="B24" s="15" t="s">
        <v>69</v>
      </c>
      <c r="C24" s="15" t="s">
        <v>16</v>
      </c>
      <c r="D24" s="16" t="s">
        <v>70</v>
      </c>
      <c r="E24" s="15" t="s">
        <v>71</v>
      </c>
      <c r="F24" s="14" t="s">
        <v>72</v>
      </c>
      <c r="G24" s="17">
        <v>75</v>
      </c>
      <c r="H24" s="17">
        <v>45</v>
      </c>
      <c r="I24" s="19">
        <v>84.72</v>
      </c>
      <c r="J24" s="17">
        <f t="shared" si="0"/>
        <v>33.89</v>
      </c>
      <c r="K24" s="17">
        <f t="shared" si="1"/>
        <v>78.89</v>
      </c>
      <c r="L24" s="14">
        <f>SUMPRODUCT(($E$5:$E$112=E24)*(K24&lt;$K$5:$K$112))+1</f>
        <v>1</v>
      </c>
      <c r="M24" s="14"/>
    </row>
    <row r="25" s="4" customFormat="1" ht="21.95" customHeight="1" spans="1:13">
      <c r="A25" s="14">
        <f>SUBTOTAL(103,$E$5:E25)+0</f>
        <v>21</v>
      </c>
      <c r="B25" s="15" t="s">
        <v>73</v>
      </c>
      <c r="C25" s="15" t="s">
        <v>16</v>
      </c>
      <c r="D25" s="16" t="s">
        <v>70</v>
      </c>
      <c r="E25" s="15" t="s">
        <v>71</v>
      </c>
      <c r="F25" s="14" t="s">
        <v>74</v>
      </c>
      <c r="G25" s="17">
        <v>73</v>
      </c>
      <c r="H25" s="17">
        <v>43.8</v>
      </c>
      <c r="I25" s="19">
        <v>84.25</v>
      </c>
      <c r="J25" s="17">
        <f t="shared" si="0"/>
        <v>33.7</v>
      </c>
      <c r="K25" s="17">
        <f t="shared" si="1"/>
        <v>77.5</v>
      </c>
      <c r="L25" s="14">
        <f>SUMPRODUCT(($E$5:$E$112=E25)*(K25&lt;$K$5:$K$112))+1</f>
        <v>2</v>
      </c>
      <c r="M25" s="14"/>
    </row>
    <row r="26" s="4" customFormat="1" ht="21.95" customHeight="1" spans="1:13">
      <c r="A26" s="14">
        <f>SUBTOTAL(103,$E$5:E26)+0</f>
        <v>22</v>
      </c>
      <c r="B26" s="15" t="s">
        <v>75</v>
      </c>
      <c r="C26" s="15" t="s">
        <v>16</v>
      </c>
      <c r="D26" s="16" t="s">
        <v>70</v>
      </c>
      <c r="E26" s="15" t="s">
        <v>71</v>
      </c>
      <c r="F26" s="14" t="s">
        <v>76</v>
      </c>
      <c r="G26" s="17">
        <v>71.5</v>
      </c>
      <c r="H26" s="17">
        <v>42.9</v>
      </c>
      <c r="I26" s="19">
        <v>86.14</v>
      </c>
      <c r="J26" s="17">
        <f t="shared" si="0"/>
        <v>34.46</v>
      </c>
      <c r="K26" s="17">
        <f t="shared" si="1"/>
        <v>77.36</v>
      </c>
      <c r="L26" s="14">
        <f>SUMPRODUCT(($E$5:$E$112=E26)*(K26&lt;$K$5:$K$112))+1</f>
        <v>3</v>
      </c>
      <c r="M26" s="14"/>
    </row>
    <row r="27" s="4" customFormat="1" ht="21.95" customHeight="1" spans="1:13">
      <c r="A27" s="14">
        <f>SUBTOTAL(103,$E$5:E27)+0</f>
        <v>23</v>
      </c>
      <c r="B27" s="15" t="s">
        <v>77</v>
      </c>
      <c r="C27" s="15" t="s">
        <v>16</v>
      </c>
      <c r="D27" s="16" t="s">
        <v>70</v>
      </c>
      <c r="E27" s="15" t="s">
        <v>71</v>
      </c>
      <c r="F27" s="14" t="s">
        <v>78</v>
      </c>
      <c r="G27" s="17">
        <v>71.5</v>
      </c>
      <c r="H27" s="17">
        <v>42.9</v>
      </c>
      <c r="I27" s="19">
        <v>85.31</v>
      </c>
      <c r="J27" s="17">
        <f t="shared" si="0"/>
        <v>34.12</v>
      </c>
      <c r="K27" s="17">
        <f t="shared" si="1"/>
        <v>77.02</v>
      </c>
      <c r="L27" s="14">
        <f>SUMPRODUCT(($E$5:$E$112=E27)*(K27&lt;$K$5:$K$112))+1</f>
        <v>4</v>
      </c>
      <c r="M27" s="14"/>
    </row>
    <row r="28" s="4" customFormat="1" ht="21.95" customHeight="1" spans="1:13">
      <c r="A28" s="14">
        <f>SUBTOTAL(103,$E$5:E28)+0</f>
        <v>24</v>
      </c>
      <c r="B28" s="15" t="s">
        <v>79</v>
      </c>
      <c r="C28" s="15" t="s">
        <v>16</v>
      </c>
      <c r="D28" s="16" t="s">
        <v>80</v>
      </c>
      <c r="E28" s="15" t="s">
        <v>81</v>
      </c>
      <c r="F28" s="14" t="s">
        <v>82</v>
      </c>
      <c r="G28" s="17">
        <v>79</v>
      </c>
      <c r="H28" s="17">
        <v>47.4</v>
      </c>
      <c r="I28" s="19">
        <v>84.44</v>
      </c>
      <c r="J28" s="17">
        <f t="shared" si="0"/>
        <v>33.78</v>
      </c>
      <c r="K28" s="17">
        <f t="shared" si="1"/>
        <v>81.18</v>
      </c>
      <c r="L28" s="14">
        <f>SUMPRODUCT(($E$5:$E$112=E28)*(K28&lt;$K$5:$K$112))+1</f>
        <v>1</v>
      </c>
      <c r="M28" s="14"/>
    </row>
    <row r="29" s="4" customFormat="1" ht="21.95" customHeight="1" spans="1:13">
      <c r="A29" s="14">
        <f>SUBTOTAL(103,$E$5:E29)+0</f>
        <v>25</v>
      </c>
      <c r="B29" s="15" t="s">
        <v>83</v>
      </c>
      <c r="C29" s="15" t="s">
        <v>16</v>
      </c>
      <c r="D29" s="16" t="s">
        <v>84</v>
      </c>
      <c r="E29" s="15" t="s">
        <v>85</v>
      </c>
      <c r="F29" s="14" t="s">
        <v>86</v>
      </c>
      <c r="G29" s="17">
        <v>71.5</v>
      </c>
      <c r="H29" s="17">
        <v>42.9</v>
      </c>
      <c r="I29" s="19">
        <v>84.42</v>
      </c>
      <c r="J29" s="17">
        <f t="shared" si="0"/>
        <v>33.77</v>
      </c>
      <c r="K29" s="17">
        <f t="shared" si="1"/>
        <v>76.67</v>
      </c>
      <c r="L29" s="14">
        <f>SUMPRODUCT(($E$5:$E$112=E29)*(K29&lt;$K$5:$K$112))+1</f>
        <v>1</v>
      </c>
      <c r="M29" s="14"/>
    </row>
    <row r="30" s="4" customFormat="1" ht="21.95" customHeight="1" spans="1:13">
      <c r="A30" s="14">
        <f>SUBTOTAL(103,$E$5:E30)+0</f>
        <v>26</v>
      </c>
      <c r="B30" s="15" t="s">
        <v>87</v>
      </c>
      <c r="C30" s="15" t="s">
        <v>51</v>
      </c>
      <c r="D30" s="16" t="s">
        <v>84</v>
      </c>
      <c r="E30" s="15" t="s">
        <v>85</v>
      </c>
      <c r="F30" s="14" t="s">
        <v>88</v>
      </c>
      <c r="G30" s="17">
        <v>67.5</v>
      </c>
      <c r="H30" s="17">
        <v>40.5</v>
      </c>
      <c r="I30" s="19">
        <v>81.7</v>
      </c>
      <c r="J30" s="17">
        <f t="shared" si="0"/>
        <v>32.68</v>
      </c>
      <c r="K30" s="17">
        <f t="shared" si="1"/>
        <v>73.18</v>
      </c>
      <c r="L30" s="14">
        <f>SUMPRODUCT(($E$5:$E$112=E30)*(K30&lt;$K$5:$K$112))+1</f>
        <v>2</v>
      </c>
      <c r="M30" s="14"/>
    </row>
    <row r="31" s="4" customFormat="1" ht="21.95" customHeight="1" spans="1:13">
      <c r="A31" s="14">
        <f>SUBTOTAL(103,$E$5:E31)+0</f>
        <v>27</v>
      </c>
      <c r="B31" s="15" t="s">
        <v>89</v>
      </c>
      <c r="C31" s="15" t="s">
        <v>51</v>
      </c>
      <c r="D31" s="16" t="s">
        <v>84</v>
      </c>
      <c r="E31" s="15" t="s">
        <v>85</v>
      </c>
      <c r="F31" s="14" t="s">
        <v>90</v>
      </c>
      <c r="G31" s="17">
        <v>65</v>
      </c>
      <c r="H31" s="17">
        <v>39</v>
      </c>
      <c r="I31" s="19">
        <v>82.3</v>
      </c>
      <c r="J31" s="17">
        <f t="shared" si="0"/>
        <v>32.92</v>
      </c>
      <c r="K31" s="17">
        <f t="shared" si="1"/>
        <v>71.92</v>
      </c>
      <c r="L31" s="14">
        <f>SUMPRODUCT(($E$5:$E$112=E31)*(K31&lt;$K$5:$K$112))+1</f>
        <v>3</v>
      </c>
      <c r="M31" s="14"/>
    </row>
    <row r="32" s="4" customFormat="1" ht="21.95" customHeight="1" spans="1:13">
      <c r="A32" s="14">
        <f>SUBTOTAL(103,$E$5:E32)+0</f>
        <v>28</v>
      </c>
      <c r="B32" s="15" t="s">
        <v>91</v>
      </c>
      <c r="C32" s="15" t="s">
        <v>16</v>
      </c>
      <c r="D32" s="16" t="s">
        <v>92</v>
      </c>
      <c r="E32" s="15" t="s">
        <v>93</v>
      </c>
      <c r="F32" s="14" t="s">
        <v>94</v>
      </c>
      <c r="G32" s="17">
        <v>80.5</v>
      </c>
      <c r="H32" s="17">
        <v>48.3</v>
      </c>
      <c r="I32" s="19">
        <v>81.96</v>
      </c>
      <c r="J32" s="17">
        <f t="shared" si="0"/>
        <v>32.78</v>
      </c>
      <c r="K32" s="17">
        <f t="shared" si="1"/>
        <v>81.08</v>
      </c>
      <c r="L32" s="14">
        <f>SUMPRODUCT(($E$5:$E$112=E32)*(K32&lt;$K$5:$K$112))+1</f>
        <v>1</v>
      </c>
      <c r="M32" s="14"/>
    </row>
    <row r="33" s="4" customFormat="1" ht="21.95" customHeight="1" spans="1:13">
      <c r="A33" s="14">
        <f>SUBTOTAL(103,$E$5:E33)+0</f>
        <v>29</v>
      </c>
      <c r="B33" s="15" t="s">
        <v>95</v>
      </c>
      <c r="C33" s="15" t="s">
        <v>16</v>
      </c>
      <c r="D33" s="16" t="s">
        <v>96</v>
      </c>
      <c r="E33" s="15" t="s">
        <v>97</v>
      </c>
      <c r="F33" s="14" t="s">
        <v>98</v>
      </c>
      <c r="G33" s="17">
        <v>76</v>
      </c>
      <c r="H33" s="17">
        <v>45.6</v>
      </c>
      <c r="I33" s="19">
        <v>88.79</v>
      </c>
      <c r="J33" s="17">
        <f t="shared" si="0"/>
        <v>35.52</v>
      </c>
      <c r="K33" s="17">
        <f t="shared" si="1"/>
        <v>81.12</v>
      </c>
      <c r="L33" s="14">
        <f>SUMPRODUCT(($E$5:$E$112=E33)*(K33&lt;$K$5:$K$112))+1</f>
        <v>1</v>
      </c>
      <c r="M33" s="14"/>
    </row>
    <row r="34" s="4" customFormat="1" ht="21.95" customHeight="1" spans="1:13">
      <c r="A34" s="14">
        <f>SUBTOTAL(103,$E$5:E34)+0</f>
        <v>30</v>
      </c>
      <c r="B34" s="15" t="s">
        <v>99</v>
      </c>
      <c r="C34" s="15" t="s">
        <v>16</v>
      </c>
      <c r="D34" s="16" t="s">
        <v>96</v>
      </c>
      <c r="E34" s="15" t="s">
        <v>97</v>
      </c>
      <c r="F34" s="14" t="s">
        <v>100</v>
      </c>
      <c r="G34" s="17">
        <v>77.5</v>
      </c>
      <c r="H34" s="17">
        <v>46.5</v>
      </c>
      <c r="I34" s="19">
        <v>86.55</v>
      </c>
      <c r="J34" s="17">
        <f t="shared" si="0"/>
        <v>34.62</v>
      </c>
      <c r="K34" s="17">
        <f t="shared" si="1"/>
        <v>81.12</v>
      </c>
      <c r="L34" s="14">
        <f>SUMPRODUCT(($E$5:$E$112=E34)*(K34&lt;$K$5:$K$112))+1</f>
        <v>1</v>
      </c>
      <c r="M34" s="14"/>
    </row>
    <row r="35" s="4" customFormat="1" ht="21.95" customHeight="1" spans="1:13">
      <c r="A35" s="14">
        <f>SUBTOTAL(103,$E$5:E35)+0</f>
        <v>31</v>
      </c>
      <c r="B35" s="15" t="s">
        <v>101</v>
      </c>
      <c r="C35" s="15" t="s">
        <v>16</v>
      </c>
      <c r="D35" s="16" t="s">
        <v>96</v>
      </c>
      <c r="E35" s="15" t="s">
        <v>97</v>
      </c>
      <c r="F35" s="14" t="s">
        <v>102</v>
      </c>
      <c r="G35" s="17">
        <v>78</v>
      </c>
      <c r="H35" s="17">
        <v>46.8</v>
      </c>
      <c r="I35" s="19">
        <v>83.23</v>
      </c>
      <c r="J35" s="17">
        <f t="shared" si="0"/>
        <v>33.29</v>
      </c>
      <c r="K35" s="17">
        <f t="shared" si="1"/>
        <v>80.09</v>
      </c>
      <c r="L35" s="14">
        <f>SUMPRODUCT(($E$5:$E$112=E35)*(K35&lt;$K$5:$K$112))+1</f>
        <v>3</v>
      </c>
      <c r="M35" s="14"/>
    </row>
    <row r="36" s="4" customFormat="1" ht="21.95" customHeight="1" spans="1:13">
      <c r="A36" s="14">
        <f>SUBTOTAL(103,$E$5:E36)+0</f>
        <v>32</v>
      </c>
      <c r="B36" s="15" t="s">
        <v>103</v>
      </c>
      <c r="C36" s="15" t="s">
        <v>16</v>
      </c>
      <c r="D36" s="16" t="s">
        <v>96</v>
      </c>
      <c r="E36" s="15" t="s">
        <v>97</v>
      </c>
      <c r="F36" s="14" t="s">
        <v>104</v>
      </c>
      <c r="G36" s="17">
        <v>74</v>
      </c>
      <c r="H36" s="17">
        <v>44.4</v>
      </c>
      <c r="I36" s="19">
        <v>86.76</v>
      </c>
      <c r="J36" s="17">
        <f t="shared" si="0"/>
        <v>34.7</v>
      </c>
      <c r="K36" s="17">
        <f t="shared" si="1"/>
        <v>79.1</v>
      </c>
      <c r="L36" s="14">
        <f>SUMPRODUCT(($E$5:$E$112=E36)*(K36&lt;$K$5:$K$112))+1</f>
        <v>4</v>
      </c>
      <c r="M36" s="14"/>
    </row>
    <row r="37" s="4" customFormat="1" ht="21.95" customHeight="1" spans="1:13">
      <c r="A37" s="14">
        <f>SUBTOTAL(103,$E$5:E37)+0</f>
        <v>33</v>
      </c>
      <c r="B37" s="15" t="s">
        <v>105</v>
      </c>
      <c r="C37" s="15" t="s">
        <v>16</v>
      </c>
      <c r="D37" s="16" t="s">
        <v>96</v>
      </c>
      <c r="E37" s="15" t="s">
        <v>97</v>
      </c>
      <c r="F37" s="14" t="s">
        <v>106</v>
      </c>
      <c r="G37" s="17">
        <v>75</v>
      </c>
      <c r="H37" s="17">
        <v>45</v>
      </c>
      <c r="I37" s="19">
        <v>81.85</v>
      </c>
      <c r="J37" s="17">
        <f t="shared" si="0"/>
        <v>32.74</v>
      </c>
      <c r="K37" s="17">
        <f t="shared" si="1"/>
        <v>77.74</v>
      </c>
      <c r="L37" s="14">
        <f>SUMPRODUCT(($E$5:$E$112=E37)*(K37&lt;$K$5:$K$112))+1</f>
        <v>5</v>
      </c>
      <c r="M37" s="14"/>
    </row>
    <row r="38" s="4" customFormat="1" ht="21.95" customHeight="1" spans="1:13">
      <c r="A38" s="14">
        <f>SUBTOTAL(103,$E$5:E38)+0</f>
        <v>34</v>
      </c>
      <c r="B38" s="15" t="s">
        <v>107</v>
      </c>
      <c r="C38" s="15" t="s">
        <v>51</v>
      </c>
      <c r="D38" s="16" t="s">
        <v>108</v>
      </c>
      <c r="E38" s="15" t="s">
        <v>109</v>
      </c>
      <c r="F38" s="14" t="s">
        <v>110</v>
      </c>
      <c r="G38" s="17">
        <v>74.5</v>
      </c>
      <c r="H38" s="17">
        <v>44.7</v>
      </c>
      <c r="I38" s="19">
        <v>79.66</v>
      </c>
      <c r="J38" s="17">
        <f t="shared" si="0"/>
        <v>31.86</v>
      </c>
      <c r="K38" s="17">
        <f t="shared" si="1"/>
        <v>76.56</v>
      </c>
      <c r="L38" s="14">
        <f>SUMPRODUCT(($E$5:$E$112=E38)*(K38&lt;$K$5:$K$112))+1</f>
        <v>1</v>
      </c>
      <c r="M38" s="14"/>
    </row>
    <row r="39" s="4" customFormat="1" ht="21.95" customHeight="1" spans="1:13">
      <c r="A39" s="14">
        <f>SUBTOTAL(103,$E$5:E39)+0</f>
        <v>35</v>
      </c>
      <c r="B39" s="15" t="s">
        <v>111</v>
      </c>
      <c r="C39" s="15" t="s">
        <v>16</v>
      </c>
      <c r="D39" s="16" t="s">
        <v>108</v>
      </c>
      <c r="E39" s="15" t="s">
        <v>109</v>
      </c>
      <c r="F39" s="14" t="s">
        <v>112</v>
      </c>
      <c r="G39" s="17">
        <v>71.5</v>
      </c>
      <c r="H39" s="17">
        <v>42.9</v>
      </c>
      <c r="I39" s="19">
        <v>80.32</v>
      </c>
      <c r="J39" s="17">
        <f t="shared" si="0"/>
        <v>32.13</v>
      </c>
      <c r="K39" s="17">
        <f t="shared" si="1"/>
        <v>75.03</v>
      </c>
      <c r="L39" s="14">
        <f>SUMPRODUCT(($E$5:$E$112=E39)*(K39&lt;$K$5:$K$112))+1</f>
        <v>2</v>
      </c>
      <c r="M39" s="14"/>
    </row>
    <row r="40" s="4" customFormat="1" ht="21.95" customHeight="1" spans="1:13">
      <c r="A40" s="14">
        <f>SUBTOTAL(103,$E$5:E40)+0</f>
        <v>36</v>
      </c>
      <c r="B40" s="15" t="s">
        <v>113</v>
      </c>
      <c r="C40" s="15" t="s">
        <v>16</v>
      </c>
      <c r="D40" s="16" t="s">
        <v>114</v>
      </c>
      <c r="E40" s="15" t="s">
        <v>115</v>
      </c>
      <c r="F40" s="14" t="s">
        <v>116</v>
      </c>
      <c r="G40" s="17">
        <v>80</v>
      </c>
      <c r="H40" s="17">
        <v>48</v>
      </c>
      <c r="I40" s="19">
        <v>86.67</v>
      </c>
      <c r="J40" s="17">
        <f t="shared" si="0"/>
        <v>34.67</v>
      </c>
      <c r="K40" s="17">
        <f t="shared" si="1"/>
        <v>82.67</v>
      </c>
      <c r="L40" s="14">
        <f>SUMPRODUCT(($E$5:$E$112=E40)*(K40&lt;$K$5:$K$112))+1</f>
        <v>1</v>
      </c>
      <c r="M40" s="14"/>
    </row>
    <row r="41" s="4" customFormat="1" ht="21.95" customHeight="1" spans="1:13">
      <c r="A41" s="14">
        <f>SUBTOTAL(103,$E$5:E41)+0</f>
        <v>37</v>
      </c>
      <c r="B41" s="15" t="s">
        <v>117</v>
      </c>
      <c r="C41" s="15" t="s">
        <v>16</v>
      </c>
      <c r="D41" s="16" t="s">
        <v>114</v>
      </c>
      <c r="E41" s="15" t="s">
        <v>115</v>
      </c>
      <c r="F41" s="14" t="s">
        <v>118</v>
      </c>
      <c r="G41" s="17">
        <v>80.5</v>
      </c>
      <c r="H41" s="17">
        <v>48.3</v>
      </c>
      <c r="I41" s="19">
        <v>85.07</v>
      </c>
      <c r="J41" s="17">
        <f t="shared" si="0"/>
        <v>34.03</v>
      </c>
      <c r="K41" s="17">
        <f t="shared" si="1"/>
        <v>82.33</v>
      </c>
      <c r="L41" s="14">
        <f>SUMPRODUCT(($E$5:$E$112=E41)*(K41&lt;$K$5:$K$112))+1</f>
        <v>2</v>
      </c>
      <c r="M41" s="14"/>
    </row>
    <row r="42" s="4" customFormat="1" ht="21.95" customHeight="1" spans="1:13">
      <c r="A42" s="14">
        <f>SUBTOTAL(103,$E$5:E42)+0</f>
        <v>38</v>
      </c>
      <c r="B42" s="15" t="s">
        <v>119</v>
      </c>
      <c r="C42" s="15" t="s">
        <v>16</v>
      </c>
      <c r="D42" s="16" t="s">
        <v>114</v>
      </c>
      <c r="E42" s="15" t="s">
        <v>115</v>
      </c>
      <c r="F42" s="14" t="s">
        <v>120</v>
      </c>
      <c r="G42" s="17">
        <v>79</v>
      </c>
      <c r="H42" s="17">
        <v>47.4</v>
      </c>
      <c r="I42" s="19">
        <v>85.73</v>
      </c>
      <c r="J42" s="17">
        <f t="shared" si="0"/>
        <v>34.29</v>
      </c>
      <c r="K42" s="17">
        <f t="shared" si="1"/>
        <v>81.69</v>
      </c>
      <c r="L42" s="14">
        <f>SUMPRODUCT(($E$5:$E$112=E42)*(K42&lt;$K$5:$K$112))+1</f>
        <v>3</v>
      </c>
      <c r="M42" s="14"/>
    </row>
    <row r="43" s="4" customFormat="1" ht="21.95" customHeight="1" spans="1:13">
      <c r="A43" s="14">
        <f>SUBTOTAL(103,$E$5:E43)+0</f>
        <v>39</v>
      </c>
      <c r="B43" s="15" t="s">
        <v>121</v>
      </c>
      <c r="C43" s="15" t="s">
        <v>16</v>
      </c>
      <c r="D43" s="16" t="s">
        <v>114</v>
      </c>
      <c r="E43" s="15" t="s">
        <v>115</v>
      </c>
      <c r="F43" s="14" t="s">
        <v>122</v>
      </c>
      <c r="G43" s="17">
        <v>80</v>
      </c>
      <c r="H43" s="17">
        <v>48</v>
      </c>
      <c r="I43" s="19">
        <v>83.53</v>
      </c>
      <c r="J43" s="17">
        <f t="shared" si="0"/>
        <v>33.41</v>
      </c>
      <c r="K43" s="17">
        <f t="shared" si="1"/>
        <v>81.41</v>
      </c>
      <c r="L43" s="14">
        <f>SUMPRODUCT(($E$5:$E$112=E43)*(K43&lt;$K$5:$K$112))+1</f>
        <v>4</v>
      </c>
      <c r="M43" s="14"/>
    </row>
    <row r="44" s="4" customFormat="1" ht="21.95" customHeight="1" spans="1:13">
      <c r="A44" s="14">
        <f>SUBTOTAL(103,$E$5:E44)+0</f>
        <v>40</v>
      </c>
      <c r="B44" s="15" t="s">
        <v>123</v>
      </c>
      <c r="C44" s="15" t="s">
        <v>16</v>
      </c>
      <c r="D44" s="16" t="s">
        <v>124</v>
      </c>
      <c r="E44" s="15" t="s">
        <v>125</v>
      </c>
      <c r="F44" s="14" t="s">
        <v>126</v>
      </c>
      <c r="G44" s="17">
        <v>71</v>
      </c>
      <c r="H44" s="17">
        <v>42.6</v>
      </c>
      <c r="I44" s="19">
        <v>83.21</v>
      </c>
      <c r="J44" s="17">
        <f t="shared" si="0"/>
        <v>33.28</v>
      </c>
      <c r="K44" s="17">
        <f t="shared" si="1"/>
        <v>75.88</v>
      </c>
      <c r="L44" s="14">
        <f>SUMPRODUCT(($E$5:$E$112=E44)*(K44&lt;$K$5:$K$112))+1</f>
        <v>1</v>
      </c>
      <c r="M44" s="14"/>
    </row>
    <row r="45" s="4" customFormat="1" ht="21.95" customHeight="1" spans="1:13">
      <c r="A45" s="14">
        <f>SUBTOTAL(103,$E$5:E45)+0</f>
        <v>41</v>
      </c>
      <c r="B45" s="15" t="s">
        <v>127</v>
      </c>
      <c r="C45" s="15" t="s">
        <v>16</v>
      </c>
      <c r="D45" s="16" t="s">
        <v>124</v>
      </c>
      <c r="E45" s="15" t="s">
        <v>125</v>
      </c>
      <c r="F45" s="14" t="s">
        <v>128</v>
      </c>
      <c r="G45" s="17">
        <v>70.5</v>
      </c>
      <c r="H45" s="17">
        <v>42.3</v>
      </c>
      <c r="I45" s="19">
        <v>82.72</v>
      </c>
      <c r="J45" s="17">
        <f t="shared" si="0"/>
        <v>33.09</v>
      </c>
      <c r="K45" s="17">
        <f t="shared" si="1"/>
        <v>75.39</v>
      </c>
      <c r="L45" s="14">
        <f>SUMPRODUCT(($E$5:$E$112=E45)*(K45&lt;$K$5:$K$112))+1</f>
        <v>2</v>
      </c>
      <c r="M45" s="14"/>
    </row>
    <row r="46" s="4" customFormat="1" ht="21.95" customHeight="1" spans="1:13">
      <c r="A46" s="14">
        <f>SUBTOTAL(103,$E$5:E46)+0</f>
        <v>42</v>
      </c>
      <c r="B46" s="15" t="s">
        <v>129</v>
      </c>
      <c r="C46" s="15" t="s">
        <v>16</v>
      </c>
      <c r="D46" s="16" t="s">
        <v>124</v>
      </c>
      <c r="E46" s="15" t="s">
        <v>125</v>
      </c>
      <c r="F46" s="14" t="s">
        <v>130</v>
      </c>
      <c r="G46" s="17">
        <v>68.5</v>
      </c>
      <c r="H46" s="17">
        <v>41.1</v>
      </c>
      <c r="I46" s="19">
        <v>81.54</v>
      </c>
      <c r="J46" s="17">
        <f t="shared" si="0"/>
        <v>32.62</v>
      </c>
      <c r="K46" s="17">
        <f t="shared" si="1"/>
        <v>73.72</v>
      </c>
      <c r="L46" s="14">
        <f>SUMPRODUCT(($E$5:$E$112=E46)*(K46&lt;$K$5:$K$112))+1</f>
        <v>3</v>
      </c>
      <c r="M46" s="14"/>
    </row>
    <row r="47" s="4" customFormat="1" ht="21.95" customHeight="1" spans="1:13">
      <c r="A47" s="14">
        <f>SUBTOTAL(103,$E$5:E47)+0</f>
        <v>43</v>
      </c>
      <c r="B47" s="15" t="s">
        <v>131</v>
      </c>
      <c r="C47" s="15" t="s">
        <v>16</v>
      </c>
      <c r="D47" s="16" t="s">
        <v>132</v>
      </c>
      <c r="E47" s="15" t="s">
        <v>133</v>
      </c>
      <c r="F47" s="14" t="s">
        <v>134</v>
      </c>
      <c r="G47" s="17">
        <v>66.5</v>
      </c>
      <c r="H47" s="17">
        <v>39.9</v>
      </c>
      <c r="I47" s="19">
        <v>81.74</v>
      </c>
      <c r="J47" s="17">
        <f t="shared" si="0"/>
        <v>32.7</v>
      </c>
      <c r="K47" s="17">
        <f t="shared" si="1"/>
        <v>72.6</v>
      </c>
      <c r="L47" s="14">
        <f>SUMPRODUCT(($E$5:$E$112=E47)*(K47&lt;$K$5:$K$112))+1</f>
        <v>1</v>
      </c>
      <c r="M47" s="14"/>
    </row>
    <row r="48" s="4" customFormat="1" ht="21.95" customHeight="1" spans="1:13">
      <c r="A48" s="14">
        <f>SUBTOTAL(103,$E$5:E48)+0</f>
        <v>44</v>
      </c>
      <c r="B48" s="15" t="s">
        <v>135</v>
      </c>
      <c r="C48" s="15" t="s">
        <v>16</v>
      </c>
      <c r="D48" s="16" t="s">
        <v>136</v>
      </c>
      <c r="E48" s="15" t="s">
        <v>137</v>
      </c>
      <c r="F48" s="14" t="s">
        <v>138</v>
      </c>
      <c r="G48" s="17">
        <v>69</v>
      </c>
      <c r="H48" s="17">
        <v>41.4</v>
      </c>
      <c r="I48" s="19">
        <v>85.91</v>
      </c>
      <c r="J48" s="17">
        <f t="shared" si="0"/>
        <v>34.36</v>
      </c>
      <c r="K48" s="17">
        <f t="shared" si="1"/>
        <v>75.76</v>
      </c>
      <c r="L48" s="14">
        <f>SUMPRODUCT(($E$5:$E$112=E48)*(K48&lt;$K$5:$K$112))+1</f>
        <v>1</v>
      </c>
      <c r="M48" s="14"/>
    </row>
    <row r="49" s="4" customFormat="1" ht="21.95" customHeight="1" spans="1:13">
      <c r="A49" s="14">
        <f>SUBTOTAL(103,$E$5:E49)+0</f>
        <v>45</v>
      </c>
      <c r="B49" s="15" t="s">
        <v>139</v>
      </c>
      <c r="C49" s="15" t="s">
        <v>16</v>
      </c>
      <c r="D49" s="16" t="s">
        <v>140</v>
      </c>
      <c r="E49" s="15" t="s">
        <v>141</v>
      </c>
      <c r="F49" s="14" t="s">
        <v>142</v>
      </c>
      <c r="G49" s="17">
        <v>75</v>
      </c>
      <c r="H49" s="17">
        <v>45</v>
      </c>
      <c r="I49" s="19">
        <v>87.4</v>
      </c>
      <c r="J49" s="17">
        <f t="shared" si="0"/>
        <v>34.96</v>
      </c>
      <c r="K49" s="17">
        <f t="shared" si="1"/>
        <v>79.96</v>
      </c>
      <c r="L49" s="14">
        <f>SUMPRODUCT(($E$5:$E$112=E49)*(K49&lt;$K$5:$K$112))+1</f>
        <v>1</v>
      </c>
      <c r="M49" s="14"/>
    </row>
    <row r="50" s="4" customFormat="1" ht="21.95" customHeight="1" spans="1:13">
      <c r="A50" s="14">
        <f>SUBTOTAL(103,$E$5:E50)+0</f>
        <v>46</v>
      </c>
      <c r="B50" s="15" t="s">
        <v>143</v>
      </c>
      <c r="C50" s="15" t="s">
        <v>16</v>
      </c>
      <c r="D50" s="16" t="s">
        <v>140</v>
      </c>
      <c r="E50" s="15" t="s">
        <v>141</v>
      </c>
      <c r="F50" s="14" t="s">
        <v>144</v>
      </c>
      <c r="G50" s="17">
        <v>71</v>
      </c>
      <c r="H50" s="17">
        <v>42.6</v>
      </c>
      <c r="I50" s="19">
        <v>85.14</v>
      </c>
      <c r="J50" s="17">
        <f t="shared" si="0"/>
        <v>34.06</v>
      </c>
      <c r="K50" s="17">
        <f t="shared" si="1"/>
        <v>76.66</v>
      </c>
      <c r="L50" s="14">
        <f>SUMPRODUCT(($E$5:$E$112=E50)*(K50&lt;$K$5:$K$112))+1</f>
        <v>2</v>
      </c>
      <c r="M50" s="14"/>
    </row>
    <row r="51" s="4" customFormat="1" ht="21.95" customHeight="1" spans="1:13">
      <c r="A51" s="14">
        <f>SUBTOTAL(103,$E$5:E51)+0</f>
        <v>47</v>
      </c>
      <c r="B51" s="15" t="s">
        <v>145</v>
      </c>
      <c r="C51" s="15" t="s">
        <v>16</v>
      </c>
      <c r="D51" s="16" t="s">
        <v>146</v>
      </c>
      <c r="E51" s="15" t="s">
        <v>147</v>
      </c>
      <c r="F51" s="14" t="s">
        <v>148</v>
      </c>
      <c r="G51" s="17">
        <v>59</v>
      </c>
      <c r="H51" s="17">
        <v>35.4</v>
      </c>
      <c r="I51" s="19">
        <v>85.3</v>
      </c>
      <c r="J51" s="17">
        <f t="shared" si="0"/>
        <v>34.12</v>
      </c>
      <c r="K51" s="17">
        <f t="shared" si="1"/>
        <v>69.52</v>
      </c>
      <c r="L51" s="14">
        <f>SUMPRODUCT(($E$5:$E$112=E51)*(K51&lt;$K$5:$K$112))+1</f>
        <v>1</v>
      </c>
      <c r="M51" s="14"/>
    </row>
    <row r="52" s="4" customFormat="1" ht="21.95" customHeight="1" spans="1:13">
      <c r="A52" s="14">
        <f>SUBTOTAL(103,$E$5:E52)+0</f>
        <v>48</v>
      </c>
      <c r="B52" s="15" t="s">
        <v>149</v>
      </c>
      <c r="C52" s="15" t="s">
        <v>16</v>
      </c>
      <c r="D52" s="16" t="s">
        <v>150</v>
      </c>
      <c r="E52" s="15" t="s">
        <v>151</v>
      </c>
      <c r="F52" s="14" t="s">
        <v>152</v>
      </c>
      <c r="G52" s="17">
        <v>61.5</v>
      </c>
      <c r="H52" s="17">
        <v>36.9</v>
      </c>
      <c r="I52" s="19">
        <v>83.08</v>
      </c>
      <c r="J52" s="17">
        <f t="shared" si="0"/>
        <v>33.23</v>
      </c>
      <c r="K52" s="17">
        <f t="shared" si="1"/>
        <v>70.13</v>
      </c>
      <c r="L52" s="14">
        <f>SUMPRODUCT(($E$5:$E$112=E52)*(K52&lt;$K$5:$K$112))+1</f>
        <v>1</v>
      </c>
      <c r="M52" s="14"/>
    </row>
    <row r="53" s="4" customFormat="1" ht="21.95" customHeight="1" spans="1:13">
      <c r="A53" s="14">
        <f>SUBTOTAL(103,$E$5:E53)+0</f>
        <v>49</v>
      </c>
      <c r="B53" s="15" t="s">
        <v>153</v>
      </c>
      <c r="C53" s="15" t="s">
        <v>16</v>
      </c>
      <c r="D53" s="16" t="s">
        <v>154</v>
      </c>
      <c r="E53" s="15" t="s">
        <v>155</v>
      </c>
      <c r="F53" s="14" t="s">
        <v>156</v>
      </c>
      <c r="G53" s="17">
        <v>70</v>
      </c>
      <c r="H53" s="17">
        <v>42</v>
      </c>
      <c r="I53" s="19">
        <v>87.42</v>
      </c>
      <c r="J53" s="17">
        <f t="shared" si="0"/>
        <v>34.97</v>
      </c>
      <c r="K53" s="17">
        <f t="shared" si="1"/>
        <v>76.97</v>
      </c>
      <c r="L53" s="14">
        <f>SUMPRODUCT(($E$5:$E$112=E53)*(K53&lt;$K$5:$K$112))+1</f>
        <v>1</v>
      </c>
      <c r="M53" s="14"/>
    </row>
    <row r="54" s="4" customFormat="1" ht="21.95" customHeight="1" spans="1:13">
      <c r="A54" s="14">
        <f>SUBTOTAL(103,$E$5:E54)+0</f>
        <v>50</v>
      </c>
      <c r="B54" s="15" t="s">
        <v>157</v>
      </c>
      <c r="C54" s="15" t="s">
        <v>16</v>
      </c>
      <c r="D54" s="16" t="s">
        <v>158</v>
      </c>
      <c r="E54" s="15" t="s">
        <v>159</v>
      </c>
      <c r="F54" s="14" t="s">
        <v>160</v>
      </c>
      <c r="G54" s="17">
        <v>74</v>
      </c>
      <c r="H54" s="17">
        <v>44.4</v>
      </c>
      <c r="I54" s="19">
        <v>83.91</v>
      </c>
      <c r="J54" s="17">
        <f t="shared" si="0"/>
        <v>33.56</v>
      </c>
      <c r="K54" s="17">
        <f t="shared" si="1"/>
        <v>77.96</v>
      </c>
      <c r="L54" s="14">
        <f>SUMPRODUCT(($E$5:$E$112=E54)*(K54&lt;$K$5:$K$112))+1</f>
        <v>1</v>
      </c>
      <c r="M54" s="14"/>
    </row>
    <row r="55" s="4" customFormat="1" ht="21.95" customHeight="1" spans="1:13">
      <c r="A55" s="14">
        <f>SUBTOTAL(103,$E$5:E55)+0</f>
        <v>51</v>
      </c>
      <c r="B55" s="15" t="s">
        <v>161</v>
      </c>
      <c r="C55" s="15" t="s">
        <v>16</v>
      </c>
      <c r="D55" s="16" t="s">
        <v>162</v>
      </c>
      <c r="E55" s="15" t="s">
        <v>163</v>
      </c>
      <c r="F55" s="14" t="s">
        <v>164</v>
      </c>
      <c r="G55" s="17">
        <v>70.5</v>
      </c>
      <c r="H55" s="17">
        <v>42.3</v>
      </c>
      <c r="I55" s="19">
        <v>84.16</v>
      </c>
      <c r="J55" s="17">
        <f t="shared" si="0"/>
        <v>33.66</v>
      </c>
      <c r="K55" s="17">
        <f t="shared" si="1"/>
        <v>75.96</v>
      </c>
      <c r="L55" s="14">
        <f>SUMPRODUCT(($E$5:$E$112=E55)*(K55&lt;$K$5:$K$112))+1</f>
        <v>1</v>
      </c>
      <c r="M55" s="14"/>
    </row>
    <row r="56" s="4" customFormat="1" ht="21.95" customHeight="1" spans="1:13">
      <c r="A56" s="14">
        <f>SUBTOTAL(103,$E$5:E56)+0</f>
        <v>52</v>
      </c>
      <c r="B56" s="15" t="s">
        <v>165</v>
      </c>
      <c r="C56" s="15" t="s">
        <v>16</v>
      </c>
      <c r="D56" s="16" t="s">
        <v>162</v>
      </c>
      <c r="E56" s="15" t="s">
        <v>163</v>
      </c>
      <c r="F56" s="14" t="s">
        <v>166</v>
      </c>
      <c r="G56" s="17">
        <v>66.5</v>
      </c>
      <c r="H56" s="17">
        <v>39.9</v>
      </c>
      <c r="I56" s="19">
        <v>82</v>
      </c>
      <c r="J56" s="17">
        <f t="shared" si="0"/>
        <v>32.8</v>
      </c>
      <c r="K56" s="17">
        <f t="shared" si="1"/>
        <v>72.7</v>
      </c>
      <c r="L56" s="14">
        <f>SUMPRODUCT(($E$5:$E$112=E56)*(K56&lt;$K$5:$K$112))+1</f>
        <v>2</v>
      </c>
      <c r="M56" s="14"/>
    </row>
    <row r="57" s="4" customFormat="1" ht="21.95" customHeight="1" spans="1:13">
      <c r="A57" s="14">
        <f>SUBTOTAL(103,$E$5:E57)+0</f>
        <v>53</v>
      </c>
      <c r="B57" s="15" t="s">
        <v>167</v>
      </c>
      <c r="C57" s="15" t="s">
        <v>16</v>
      </c>
      <c r="D57" s="16" t="s">
        <v>162</v>
      </c>
      <c r="E57" s="15" t="s">
        <v>163</v>
      </c>
      <c r="F57" s="14" t="s">
        <v>168</v>
      </c>
      <c r="G57" s="17">
        <v>62.5</v>
      </c>
      <c r="H57" s="17">
        <v>37.5</v>
      </c>
      <c r="I57" s="19">
        <v>84.97</v>
      </c>
      <c r="J57" s="17">
        <f t="shared" si="0"/>
        <v>33.99</v>
      </c>
      <c r="K57" s="17">
        <f t="shared" si="1"/>
        <v>71.49</v>
      </c>
      <c r="L57" s="14">
        <f>SUMPRODUCT(($E$5:$E$112=E57)*(K57&lt;$K$5:$K$112))+1</f>
        <v>3</v>
      </c>
      <c r="M57" s="14"/>
    </row>
    <row r="58" s="4" customFormat="1" ht="21.95" customHeight="1" spans="1:13">
      <c r="A58" s="14">
        <f>SUBTOTAL(103,$E$5:E58)+0</f>
        <v>54</v>
      </c>
      <c r="B58" s="15" t="s">
        <v>169</v>
      </c>
      <c r="C58" s="15" t="s">
        <v>16</v>
      </c>
      <c r="D58" s="16" t="s">
        <v>162</v>
      </c>
      <c r="E58" s="15" t="s">
        <v>163</v>
      </c>
      <c r="F58" s="14" t="s">
        <v>170</v>
      </c>
      <c r="G58" s="17">
        <v>61.5</v>
      </c>
      <c r="H58" s="17">
        <v>36.9</v>
      </c>
      <c r="I58" s="19">
        <v>83.86</v>
      </c>
      <c r="J58" s="17">
        <f t="shared" si="0"/>
        <v>33.54</v>
      </c>
      <c r="K58" s="17">
        <f t="shared" si="1"/>
        <v>70.44</v>
      </c>
      <c r="L58" s="14">
        <f>SUMPRODUCT(($E$5:$E$112=E58)*(K58&lt;$K$5:$K$112))+1</f>
        <v>4</v>
      </c>
      <c r="M58" s="14"/>
    </row>
    <row r="59" s="4" customFormat="1" ht="21.95" customHeight="1" spans="1:13">
      <c r="A59" s="14">
        <f>SUBTOTAL(103,$E$5:E59)+0</f>
        <v>55</v>
      </c>
      <c r="B59" s="15" t="s">
        <v>171</v>
      </c>
      <c r="C59" s="15" t="s">
        <v>16</v>
      </c>
      <c r="D59" s="16" t="s">
        <v>172</v>
      </c>
      <c r="E59" s="15" t="s">
        <v>173</v>
      </c>
      <c r="F59" s="14" t="s">
        <v>174</v>
      </c>
      <c r="G59" s="17">
        <v>83.5</v>
      </c>
      <c r="H59" s="17">
        <v>50.1</v>
      </c>
      <c r="I59" s="19">
        <v>85.26</v>
      </c>
      <c r="J59" s="17">
        <f t="shared" si="0"/>
        <v>34.1</v>
      </c>
      <c r="K59" s="17">
        <f t="shared" si="1"/>
        <v>84.2</v>
      </c>
      <c r="L59" s="14">
        <f>SUMPRODUCT(($E$5:$E$112=E59)*(K59&lt;$K$5:$K$112))+1</f>
        <v>1</v>
      </c>
      <c r="M59" s="14"/>
    </row>
    <row r="60" s="4" customFormat="1" ht="21.95" customHeight="1" spans="1:13">
      <c r="A60" s="14">
        <f>SUBTOTAL(103,$E$5:E60)+0</f>
        <v>56</v>
      </c>
      <c r="B60" s="15" t="s">
        <v>175</v>
      </c>
      <c r="C60" s="15" t="s">
        <v>16</v>
      </c>
      <c r="D60" s="16" t="s">
        <v>172</v>
      </c>
      <c r="E60" s="15" t="s">
        <v>173</v>
      </c>
      <c r="F60" s="14" t="s">
        <v>176</v>
      </c>
      <c r="G60" s="17">
        <v>81</v>
      </c>
      <c r="H60" s="17">
        <v>48.6</v>
      </c>
      <c r="I60" s="19">
        <v>82.65</v>
      </c>
      <c r="J60" s="17">
        <f t="shared" si="0"/>
        <v>33.06</v>
      </c>
      <c r="K60" s="17">
        <f t="shared" si="1"/>
        <v>81.66</v>
      </c>
      <c r="L60" s="14">
        <f>SUMPRODUCT(($E$5:$E$112=E60)*(K60&lt;$K$5:$K$112))+1</f>
        <v>2</v>
      </c>
      <c r="M60" s="14"/>
    </row>
    <row r="61" s="4" customFormat="1" ht="21.95" customHeight="1" spans="1:13">
      <c r="A61" s="14">
        <f>SUBTOTAL(103,$E$5:E61)+0</f>
        <v>57</v>
      </c>
      <c r="B61" s="15" t="s">
        <v>177</v>
      </c>
      <c r="C61" s="15" t="s">
        <v>16</v>
      </c>
      <c r="D61" s="16" t="s">
        <v>172</v>
      </c>
      <c r="E61" s="15" t="s">
        <v>173</v>
      </c>
      <c r="F61" s="14" t="s">
        <v>178</v>
      </c>
      <c r="G61" s="17">
        <v>77</v>
      </c>
      <c r="H61" s="17">
        <v>46.2</v>
      </c>
      <c r="I61" s="19">
        <v>86.89</v>
      </c>
      <c r="J61" s="17">
        <f t="shared" si="0"/>
        <v>34.76</v>
      </c>
      <c r="K61" s="17">
        <f t="shared" si="1"/>
        <v>80.96</v>
      </c>
      <c r="L61" s="14">
        <f>SUMPRODUCT(($E$5:$E$112=E61)*(K61&lt;$K$5:$K$112))+1</f>
        <v>3</v>
      </c>
      <c r="M61" s="14"/>
    </row>
    <row r="62" s="4" customFormat="1" ht="21.95" customHeight="1" spans="1:13">
      <c r="A62" s="14">
        <f>SUBTOTAL(103,$E$5:E62)+0</f>
        <v>58</v>
      </c>
      <c r="B62" s="15" t="s">
        <v>179</v>
      </c>
      <c r="C62" s="15" t="s">
        <v>16</v>
      </c>
      <c r="D62" s="16" t="s">
        <v>172</v>
      </c>
      <c r="E62" s="15" t="s">
        <v>173</v>
      </c>
      <c r="F62" s="14" t="s">
        <v>180</v>
      </c>
      <c r="G62" s="17">
        <v>78</v>
      </c>
      <c r="H62" s="17">
        <v>46.8</v>
      </c>
      <c r="I62" s="19">
        <v>84.72</v>
      </c>
      <c r="J62" s="17">
        <f t="shared" si="0"/>
        <v>33.89</v>
      </c>
      <c r="K62" s="17">
        <f t="shared" si="1"/>
        <v>80.69</v>
      </c>
      <c r="L62" s="14">
        <f>SUMPRODUCT(($E$5:$E$112=E62)*(K62&lt;$K$5:$K$112))+1</f>
        <v>4</v>
      </c>
      <c r="M62" s="14"/>
    </row>
    <row r="63" s="4" customFormat="1" ht="21.95" customHeight="1" spans="1:13">
      <c r="A63" s="14">
        <f>SUBTOTAL(103,$E$5:E63)+0</f>
        <v>59</v>
      </c>
      <c r="B63" s="15" t="s">
        <v>181</v>
      </c>
      <c r="C63" s="15" t="s">
        <v>51</v>
      </c>
      <c r="D63" s="16" t="s">
        <v>172</v>
      </c>
      <c r="E63" s="15" t="s">
        <v>173</v>
      </c>
      <c r="F63" s="14" t="s">
        <v>182</v>
      </c>
      <c r="G63" s="17">
        <v>77.5</v>
      </c>
      <c r="H63" s="17">
        <v>46.5</v>
      </c>
      <c r="I63" s="19">
        <v>85.02</v>
      </c>
      <c r="J63" s="17">
        <f t="shared" si="0"/>
        <v>34.01</v>
      </c>
      <c r="K63" s="17">
        <f t="shared" si="1"/>
        <v>80.51</v>
      </c>
      <c r="L63" s="14">
        <f>SUMPRODUCT(($E$5:$E$112=E63)*(K63&lt;$K$5:$K$112))+1</f>
        <v>5</v>
      </c>
      <c r="M63" s="14"/>
    </row>
    <row r="64" s="4" customFormat="1" ht="21.95" customHeight="1" spans="1:13">
      <c r="A64" s="14">
        <f>SUBTOTAL(103,$E$5:E64)+0</f>
        <v>60</v>
      </c>
      <c r="B64" s="15" t="s">
        <v>183</v>
      </c>
      <c r="C64" s="15" t="s">
        <v>16</v>
      </c>
      <c r="D64" s="16" t="s">
        <v>184</v>
      </c>
      <c r="E64" s="15" t="s">
        <v>185</v>
      </c>
      <c r="F64" s="14" t="s">
        <v>186</v>
      </c>
      <c r="G64" s="17">
        <v>80</v>
      </c>
      <c r="H64" s="17">
        <v>48</v>
      </c>
      <c r="I64" s="19">
        <v>84.47</v>
      </c>
      <c r="J64" s="17">
        <f t="shared" si="0"/>
        <v>33.79</v>
      </c>
      <c r="K64" s="17">
        <f t="shared" si="1"/>
        <v>81.79</v>
      </c>
      <c r="L64" s="14">
        <f>SUMPRODUCT(($E$5:$E$112=E64)*(K64&lt;$K$5:$K$112))+1</f>
        <v>1</v>
      </c>
      <c r="M64" s="14"/>
    </row>
    <row r="65" s="4" customFormat="1" ht="21.95" customHeight="1" spans="1:13">
      <c r="A65" s="14">
        <f>SUBTOTAL(103,$E$5:E65)+0</f>
        <v>61</v>
      </c>
      <c r="B65" s="15" t="s">
        <v>187</v>
      </c>
      <c r="C65" s="15" t="s">
        <v>16</v>
      </c>
      <c r="D65" s="16" t="s">
        <v>184</v>
      </c>
      <c r="E65" s="15" t="s">
        <v>185</v>
      </c>
      <c r="F65" s="14" t="s">
        <v>188</v>
      </c>
      <c r="G65" s="17">
        <v>79</v>
      </c>
      <c r="H65" s="17">
        <v>47.4</v>
      </c>
      <c r="I65" s="19">
        <v>83.55</v>
      </c>
      <c r="J65" s="17">
        <f t="shared" si="0"/>
        <v>33.42</v>
      </c>
      <c r="K65" s="17">
        <f t="shared" si="1"/>
        <v>80.82</v>
      </c>
      <c r="L65" s="14">
        <f>SUMPRODUCT(($E$5:$E$112=E65)*(K65&lt;$K$5:$K$112))+1</f>
        <v>2</v>
      </c>
      <c r="M65" s="14"/>
    </row>
    <row r="66" s="4" customFormat="1" ht="21.95" customHeight="1" spans="1:13">
      <c r="A66" s="14">
        <f>SUBTOTAL(103,$E$5:E66)+0</f>
        <v>62</v>
      </c>
      <c r="B66" s="15" t="s">
        <v>189</v>
      </c>
      <c r="C66" s="15" t="s">
        <v>16</v>
      </c>
      <c r="D66" s="16" t="s">
        <v>184</v>
      </c>
      <c r="E66" s="15" t="s">
        <v>185</v>
      </c>
      <c r="F66" s="14" t="s">
        <v>190</v>
      </c>
      <c r="G66" s="17">
        <v>75</v>
      </c>
      <c r="H66" s="17">
        <v>45</v>
      </c>
      <c r="I66" s="19">
        <v>80.68</v>
      </c>
      <c r="J66" s="17">
        <f t="shared" si="0"/>
        <v>32.27</v>
      </c>
      <c r="K66" s="17">
        <f t="shared" si="1"/>
        <v>77.27</v>
      </c>
      <c r="L66" s="14">
        <f>SUMPRODUCT(($E$5:$E$112=E66)*(K66&lt;$K$5:$K$112))+1</f>
        <v>3</v>
      </c>
      <c r="M66" s="14"/>
    </row>
    <row r="67" s="4" customFormat="1" ht="21.95" customHeight="1" spans="1:13">
      <c r="A67" s="14">
        <f>SUBTOTAL(103,$E$5:E67)+0</f>
        <v>63</v>
      </c>
      <c r="B67" s="15" t="s">
        <v>191</v>
      </c>
      <c r="C67" s="15" t="s">
        <v>16</v>
      </c>
      <c r="D67" s="16" t="s">
        <v>184</v>
      </c>
      <c r="E67" s="15" t="s">
        <v>185</v>
      </c>
      <c r="F67" s="14" t="s">
        <v>192</v>
      </c>
      <c r="G67" s="17">
        <v>76</v>
      </c>
      <c r="H67" s="17">
        <v>45.6</v>
      </c>
      <c r="I67" s="19">
        <v>77.96</v>
      </c>
      <c r="J67" s="17">
        <f t="shared" si="0"/>
        <v>31.18</v>
      </c>
      <c r="K67" s="17">
        <f t="shared" si="1"/>
        <v>76.78</v>
      </c>
      <c r="L67" s="14">
        <f>SUMPRODUCT(($E$5:$E$112=E67)*(K67&lt;$K$5:$K$112))+1</f>
        <v>4</v>
      </c>
      <c r="M67" s="14"/>
    </row>
    <row r="68" s="4" customFormat="1" ht="21.95" customHeight="1" spans="1:13">
      <c r="A68" s="14">
        <f>SUBTOTAL(103,$E$5:E68)+0</f>
        <v>64</v>
      </c>
      <c r="B68" s="15" t="s">
        <v>193</v>
      </c>
      <c r="C68" s="15" t="s">
        <v>16</v>
      </c>
      <c r="D68" s="16" t="s">
        <v>194</v>
      </c>
      <c r="E68" s="15" t="s">
        <v>195</v>
      </c>
      <c r="F68" s="14" t="s">
        <v>196</v>
      </c>
      <c r="G68" s="17">
        <v>69</v>
      </c>
      <c r="H68" s="17">
        <v>41.4</v>
      </c>
      <c r="I68" s="19">
        <v>81.94</v>
      </c>
      <c r="J68" s="17">
        <f t="shared" si="0"/>
        <v>32.78</v>
      </c>
      <c r="K68" s="17">
        <f t="shared" si="1"/>
        <v>74.18</v>
      </c>
      <c r="L68" s="14">
        <f>SUMPRODUCT(($E$5:$E$112=E68)*(K68&lt;$K$5:$K$112))+1</f>
        <v>1</v>
      </c>
      <c r="M68" s="14"/>
    </row>
    <row r="69" s="4" customFormat="1" ht="21.95" customHeight="1" spans="1:13">
      <c r="A69" s="14">
        <f>SUBTOTAL(103,$E$5:E69)+0</f>
        <v>65</v>
      </c>
      <c r="B69" s="15" t="s">
        <v>197</v>
      </c>
      <c r="C69" s="15" t="s">
        <v>16</v>
      </c>
      <c r="D69" s="16" t="s">
        <v>194</v>
      </c>
      <c r="E69" s="15" t="s">
        <v>195</v>
      </c>
      <c r="F69" s="14" t="s">
        <v>198</v>
      </c>
      <c r="G69" s="17">
        <v>65.5</v>
      </c>
      <c r="H69" s="17">
        <v>39.3</v>
      </c>
      <c r="I69" s="19">
        <v>85.36</v>
      </c>
      <c r="J69" s="17">
        <f t="shared" ref="J69:J101" si="2">ROUND(I69*0.4,2)</f>
        <v>34.14</v>
      </c>
      <c r="K69" s="17">
        <f t="shared" ref="K69:K101" si="3">H69+J69</f>
        <v>73.44</v>
      </c>
      <c r="L69" s="14">
        <f>SUMPRODUCT(($E$5:$E$112=E69)*(K69&lt;$K$5:$K$112))+1</f>
        <v>2</v>
      </c>
      <c r="M69" s="14"/>
    </row>
    <row r="70" s="4" customFormat="1" ht="21.95" customHeight="1" spans="1:13">
      <c r="A70" s="14">
        <f>SUBTOTAL(103,$E$5:E70)+0</f>
        <v>66</v>
      </c>
      <c r="B70" s="15" t="s">
        <v>199</v>
      </c>
      <c r="C70" s="15" t="s">
        <v>16</v>
      </c>
      <c r="D70" s="16" t="s">
        <v>194</v>
      </c>
      <c r="E70" s="15" t="s">
        <v>195</v>
      </c>
      <c r="F70" s="14" t="s">
        <v>200</v>
      </c>
      <c r="G70" s="17">
        <v>65</v>
      </c>
      <c r="H70" s="17">
        <v>39</v>
      </c>
      <c r="I70" s="19">
        <v>81.56</v>
      </c>
      <c r="J70" s="17">
        <f t="shared" si="2"/>
        <v>32.62</v>
      </c>
      <c r="K70" s="17">
        <f t="shared" si="3"/>
        <v>71.62</v>
      </c>
      <c r="L70" s="14">
        <f>SUMPRODUCT(($E$5:$E$112=E70)*(K70&lt;$K$5:$K$112))+1</f>
        <v>3</v>
      </c>
      <c r="M70" s="14"/>
    </row>
    <row r="71" s="4" customFormat="1" ht="21.95" customHeight="1" spans="1:13">
      <c r="A71" s="14">
        <f>SUBTOTAL(103,$E$5:E71)+0</f>
        <v>67</v>
      </c>
      <c r="B71" s="15" t="s">
        <v>201</v>
      </c>
      <c r="C71" s="15" t="s">
        <v>16</v>
      </c>
      <c r="D71" s="16" t="s">
        <v>194</v>
      </c>
      <c r="E71" s="15" t="s">
        <v>195</v>
      </c>
      <c r="F71" s="14" t="s">
        <v>202</v>
      </c>
      <c r="G71" s="17">
        <v>64</v>
      </c>
      <c r="H71" s="17">
        <v>38.4</v>
      </c>
      <c r="I71" s="19">
        <v>81.19</v>
      </c>
      <c r="J71" s="17">
        <f t="shared" si="2"/>
        <v>32.48</v>
      </c>
      <c r="K71" s="17">
        <f t="shared" si="3"/>
        <v>70.88</v>
      </c>
      <c r="L71" s="14">
        <f>SUMPRODUCT(($E$5:$E$112=E71)*(K71&lt;$K$5:$K$112))+1</f>
        <v>4</v>
      </c>
      <c r="M71" s="14"/>
    </row>
    <row r="72" s="4" customFormat="1" ht="21.95" customHeight="1" spans="1:13">
      <c r="A72" s="14">
        <f>SUBTOTAL(103,$E$5:E72)+0</f>
        <v>68</v>
      </c>
      <c r="B72" s="15" t="s">
        <v>203</v>
      </c>
      <c r="C72" s="15" t="s">
        <v>16</v>
      </c>
      <c r="D72" s="16" t="s">
        <v>194</v>
      </c>
      <c r="E72" s="15" t="s">
        <v>195</v>
      </c>
      <c r="F72" s="14" t="s">
        <v>204</v>
      </c>
      <c r="G72" s="17">
        <v>61</v>
      </c>
      <c r="H72" s="17">
        <v>36.6</v>
      </c>
      <c r="I72" s="19">
        <v>82.04</v>
      </c>
      <c r="J72" s="17">
        <f t="shared" si="2"/>
        <v>32.82</v>
      </c>
      <c r="K72" s="17">
        <f t="shared" si="3"/>
        <v>69.42</v>
      </c>
      <c r="L72" s="14">
        <f>SUMPRODUCT(($E$5:$E$112=E72)*(K72&lt;$K$5:$K$112))+1</f>
        <v>5</v>
      </c>
      <c r="M72" s="14"/>
    </row>
    <row r="73" s="4" customFormat="1" ht="21.95" customHeight="1" spans="1:13">
      <c r="A73" s="14">
        <f>SUBTOTAL(103,$E$5:E73)+0</f>
        <v>69</v>
      </c>
      <c r="B73" s="15" t="s">
        <v>205</v>
      </c>
      <c r="C73" s="15" t="s">
        <v>16</v>
      </c>
      <c r="D73" s="16" t="s">
        <v>206</v>
      </c>
      <c r="E73" s="15" t="s">
        <v>207</v>
      </c>
      <c r="F73" s="14" t="s">
        <v>208</v>
      </c>
      <c r="G73" s="17">
        <v>83.5</v>
      </c>
      <c r="H73" s="17">
        <v>50.1</v>
      </c>
      <c r="I73" s="19">
        <v>83.6</v>
      </c>
      <c r="J73" s="17">
        <f t="shared" si="2"/>
        <v>33.44</v>
      </c>
      <c r="K73" s="17">
        <f t="shared" si="3"/>
        <v>83.54</v>
      </c>
      <c r="L73" s="14">
        <f>SUMPRODUCT(($E$5:$E$112=E73)*(K73&lt;$K$5:$K$112))+1</f>
        <v>1</v>
      </c>
      <c r="M73" s="14"/>
    </row>
    <row r="74" s="4" customFormat="1" ht="21.95" customHeight="1" spans="1:13">
      <c r="A74" s="14">
        <f>SUBTOTAL(103,$E$5:E74)+0</f>
        <v>70</v>
      </c>
      <c r="B74" s="15" t="s">
        <v>209</v>
      </c>
      <c r="C74" s="15" t="s">
        <v>16</v>
      </c>
      <c r="D74" s="16" t="s">
        <v>210</v>
      </c>
      <c r="E74" s="15" t="s">
        <v>211</v>
      </c>
      <c r="F74" s="14" t="s">
        <v>212</v>
      </c>
      <c r="G74" s="17">
        <v>72.5</v>
      </c>
      <c r="H74" s="17">
        <v>43.5</v>
      </c>
      <c r="I74" s="19">
        <v>81.96</v>
      </c>
      <c r="J74" s="17">
        <f t="shared" si="2"/>
        <v>32.78</v>
      </c>
      <c r="K74" s="17">
        <f t="shared" si="3"/>
        <v>76.28</v>
      </c>
      <c r="L74" s="14">
        <f>SUMPRODUCT(($E$5:$E$112=E74)*(K74&lt;$K$5:$K$112))+1</f>
        <v>1</v>
      </c>
      <c r="M74" s="14"/>
    </row>
    <row r="75" s="4" customFormat="1" ht="21.95" customHeight="1" spans="1:13">
      <c r="A75" s="14">
        <f>SUBTOTAL(103,$E$5:E75)+0</f>
        <v>71</v>
      </c>
      <c r="B75" s="15" t="s">
        <v>213</v>
      </c>
      <c r="C75" s="15" t="s">
        <v>51</v>
      </c>
      <c r="D75" s="16" t="s">
        <v>214</v>
      </c>
      <c r="E75" s="15" t="s">
        <v>215</v>
      </c>
      <c r="F75" s="14" t="s">
        <v>216</v>
      </c>
      <c r="G75" s="17">
        <v>70.5</v>
      </c>
      <c r="H75" s="17">
        <v>42.3</v>
      </c>
      <c r="I75" s="19">
        <v>84.1</v>
      </c>
      <c r="J75" s="17">
        <f t="shared" si="2"/>
        <v>33.64</v>
      </c>
      <c r="K75" s="17">
        <f t="shared" si="3"/>
        <v>75.94</v>
      </c>
      <c r="L75" s="14">
        <f>SUMPRODUCT(($E$5:$E$112=E75)*(K75&lt;$K$5:$K$112))+1</f>
        <v>1</v>
      </c>
      <c r="M75" s="14"/>
    </row>
    <row r="76" s="4" customFormat="1" ht="21.95" customHeight="1" spans="1:13">
      <c r="A76" s="14">
        <f>SUBTOTAL(103,$E$5:E76)+0</f>
        <v>72</v>
      </c>
      <c r="B76" s="15" t="s">
        <v>217</v>
      </c>
      <c r="C76" s="15" t="s">
        <v>51</v>
      </c>
      <c r="D76" s="16" t="s">
        <v>214</v>
      </c>
      <c r="E76" s="15" t="s">
        <v>215</v>
      </c>
      <c r="F76" s="14" t="s">
        <v>218</v>
      </c>
      <c r="G76" s="17">
        <v>58.5</v>
      </c>
      <c r="H76" s="17">
        <v>35.1</v>
      </c>
      <c r="I76" s="19">
        <v>81.67</v>
      </c>
      <c r="J76" s="17">
        <f t="shared" si="2"/>
        <v>32.67</v>
      </c>
      <c r="K76" s="17">
        <f t="shared" si="3"/>
        <v>67.77</v>
      </c>
      <c r="L76" s="14">
        <f>SUMPRODUCT(($E$5:$E$112=E76)*(K76&lt;$K$5:$K$112))+1</f>
        <v>2</v>
      </c>
      <c r="M76" s="14"/>
    </row>
    <row r="77" s="4" customFormat="1" ht="21.95" customHeight="1" spans="1:13">
      <c r="A77" s="14">
        <f>SUBTOTAL(103,$E$5:E77)+0</f>
        <v>73</v>
      </c>
      <c r="B77" s="15" t="s">
        <v>219</v>
      </c>
      <c r="C77" s="15" t="s">
        <v>16</v>
      </c>
      <c r="D77" s="16" t="s">
        <v>220</v>
      </c>
      <c r="E77" s="15" t="s">
        <v>221</v>
      </c>
      <c r="F77" s="14" t="s">
        <v>222</v>
      </c>
      <c r="G77" s="17">
        <v>80</v>
      </c>
      <c r="H77" s="17">
        <v>48</v>
      </c>
      <c r="I77" s="19">
        <v>85.92</v>
      </c>
      <c r="J77" s="17">
        <f t="shared" si="2"/>
        <v>34.37</v>
      </c>
      <c r="K77" s="17">
        <f t="shared" si="3"/>
        <v>82.37</v>
      </c>
      <c r="L77" s="14">
        <f>SUMPRODUCT(($E$5:$E$112=E77)*(K77&lt;$K$5:$K$112))+1</f>
        <v>1</v>
      </c>
      <c r="M77" s="14"/>
    </row>
    <row r="78" s="4" customFormat="1" ht="21.95" customHeight="1" spans="1:13">
      <c r="A78" s="14">
        <f>SUBTOTAL(103,$E$5:E78)+0</f>
        <v>74</v>
      </c>
      <c r="B78" s="15" t="s">
        <v>223</v>
      </c>
      <c r="C78" s="15" t="s">
        <v>16</v>
      </c>
      <c r="D78" s="16" t="s">
        <v>220</v>
      </c>
      <c r="E78" s="15" t="s">
        <v>221</v>
      </c>
      <c r="F78" s="14" t="s">
        <v>224</v>
      </c>
      <c r="G78" s="17">
        <v>77.5</v>
      </c>
      <c r="H78" s="17">
        <v>46.5</v>
      </c>
      <c r="I78" s="19">
        <v>85.17</v>
      </c>
      <c r="J78" s="17">
        <f t="shared" si="2"/>
        <v>34.07</v>
      </c>
      <c r="K78" s="17">
        <f t="shared" si="3"/>
        <v>80.57</v>
      </c>
      <c r="L78" s="14">
        <f>SUMPRODUCT(($E$5:$E$112=E78)*(K78&lt;$K$5:$K$112))+1</f>
        <v>2</v>
      </c>
      <c r="M78" s="14"/>
    </row>
    <row r="79" s="4" customFormat="1" ht="21.95" customHeight="1" spans="1:13">
      <c r="A79" s="14">
        <f>SUBTOTAL(103,$E$5:E79)+0</f>
        <v>75</v>
      </c>
      <c r="B79" s="15" t="s">
        <v>225</v>
      </c>
      <c r="C79" s="15" t="s">
        <v>16</v>
      </c>
      <c r="D79" s="16" t="s">
        <v>226</v>
      </c>
      <c r="E79" s="15" t="s">
        <v>227</v>
      </c>
      <c r="F79" s="14" t="s">
        <v>228</v>
      </c>
      <c r="G79" s="17">
        <v>78</v>
      </c>
      <c r="H79" s="17">
        <v>46.8</v>
      </c>
      <c r="I79" s="19">
        <v>83.14</v>
      </c>
      <c r="J79" s="17">
        <f t="shared" si="2"/>
        <v>33.26</v>
      </c>
      <c r="K79" s="17">
        <f t="shared" si="3"/>
        <v>80.06</v>
      </c>
      <c r="L79" s="14">
        <f>SUMPRODUCT(($E$5:$E$112=E79)*(K79&lt;$K$5:$K$112))+1</f>
        <v>1</v>
      </c>
      <c r="M79" s="14"/>
    </row>
    <row r="80" s="4" customFormat="1" ht="21.95" customHeight="1" spans="1:13">
      <c r="A80" s="14">
        <f>SUBTOTAL(103,$E$5:E80)+0</f>
        <v>76</v>
      </c>
      <c r="B80" s="15" t="s">
        <v>229</v>
      </c>
      <c r="C80" s="15" t="s">
        <v>16</v>
      </c>
      <c r="D80" s="16" t="s">
        <v>226</v>
      </c>
      <c r="E80" s="15" t="s">
        <v>227</v>
      </c>
      <c r="F80" s="14" t="s">
        <v>230</v>
      </c>
      <c r="G80" s="17">
        <v>74</v>
      </c>
      <c r="H80" s="17">
        <v>44.4</v>
      </c>
      <c r="I80" s="19">
        <v>84.61</v>
      </c>
      <c r="J80" s="17">
        <f t="shared" si="2"/>
        <v>33.84</v>
      </c>
      <c r="K80" s="17">
        <f t="shared" si="3"/>
        <v>78.24</v>
      </c>
      <c r="L80" s="14">
        <f>SUMPRODUCT(($E$5:$E$112=E80)*(K80&lt;$K$5:$K$112))+1</f>
        <v>2</v>
      </c>
      <c r="M80" s="14"/>
    </row>
    <row r="81" s="4" customFormat="1" ht="21.95" customHeight="1" spans="1:13">
      <c r="A81" s="14">
        <f>SUBTOTAL(103,$E$5:E81)+0</f>
        <v>77</v>
      </c>
      <c r="B81" s="15" t="s">
        <v>231</v>
      </c>
      <c r="C81" s="15" t="s">
        <v>16</v>
      </c>
      <c r="D81" s="16" t="s">
        <v>226</v>
      </c>
      <c r="E81" s="15" t="s">
        <v>227</v>
      </c>
      <c r="F81" s="14" t="s">
        <v>232</v>
      </c>
      <c r="G81" s="17">
        <v>71</v>
      </c>
      <c r="H81" s="17">
        <v>42.6</v>
      </c>
      <c r="I81" s="19">
        <v>83.16</v>
      </c>
      <c r="J81" s="17">
        <f t="shared" si="2"/>
        <v>33.26</v>
      </c>
      <c r="K81" s="17">
        <f t="shared" si="3"/>
        <v>75.86</v>
      </c>
      <c r="L81" s="14">
        <f>SUMPRODUCT(($E$5:$E$112=E81)*(K81&lt;$K$5:$K$112))+1</f>
        <v>3</v>
      </c>
      <c r="M81" s="14"/>
    </row>
    <row r="82" s="4" customFormat="1" ht="21.95" customHeight="1" spans="1:13">
      <c r="A82" s="14">
        <f>SUBTOTAL(103,$E$5:E82)+0</f>
        <v>78</v>
      </c>
      <c r="B82" s="15" t="s">
        <v>233</v>
      </c>
      <c r="C82" s="15" t="s">
        <v>16</v>
      </c>
      <c r="D82" s="16" t="s">
        <v>234</v>
      </c>
      <c r="E82" s="15" t="s">
        <v>235</v>
      </c>
      <c r="F82" s="14" t="s">
        <v>236</v>
      </c>
      <c r="G82" s="17">
        <v>75</v>
      </c>
      <c r="H82" s="17">
        <v>45</v>
      </c>
      <c r="I82" s="19">
        <v>84.32</v>
      </c>
      <c r="J82" s="17">
        <f t="shared" si="2"/>
        <v>33.73</v>
      </c>
      <c r="K82" s="17">
        <f t="shared" si="3"/>
        <v>78.73</v>
      </c>
      <c r="L82" s="14">
        <f>SUMPRODUCT(($E$5:$E$112=E82)*(K82&lt;$K$5:$K$112))+1</f>
        <v>1</v>
      </c>
      <c r="M82" s="14"/>
    </row>
    <row r="83" s="4" customFormat="1" ht="21.95" customHeight="1" spans="1:13">
      <c r="A83" s="14">
        <f>SUBTOTAL(103,$E$5:E83)+0</f>
        <v>79</v>
      </c>
      <c r="B83" s="15" t="s">
        <v>237</v>
      </c>
      <c r="C83" s="15" t="s">
        <v>16</v>
      </c>
      <c r="D83" s="16" t="s">
        <v>238</v>
      </c>
      <c r="E83" s="15" t="s">
        <v>239</v>
      </c>
      <c r="F83" s="14" t="s">
        <v>240</v>
      </c>
      <c r="G83" s="17">
        <v>65</v>
      </c>
      <c r="H83" s="17">
        <v>39</v>
      </c>
      <c r="I83" s="19">
        <v>86.38</v>
      </c>
      <c r="J83" s="17">
        <f t="shared" si="2"/>
        <v>34.55</v>
      </c>
      <c r="K83" s="17">
        <f t="shared" si="3"/>
        <v>73.55</v>
      </c>
      <c r="L83" s="14">
        <f>SUMPRODUCT(($E$5:$E$112=E83)*(K83&lt;$K$5:$K$112))+1</f>
        <v>1</v>
      </c>
      <c r="M83" s="14"/>
    </row>
    <row r="84" s="4" customFormat="1" ht="21.95" customHeight="1" spans="1:13">
      <c r="A84" s="14">
        <f>SUBTOTAL(103,$E$5:E84)+0</f>
        <v>80</v>
      </c>
      <c r="B84" s="15" t="s">
        <v>241</v>
      </c>
      <c r="C84" s="15" t="s">
        <v>16</v>
      </c>
      <c r="D84" s="16" t="s">
        <v>242</v>
      </c>
      <c r="E84" s="15" t="s">
        <v>243</v>
      </c>
      <c r="F84" s="14" t="s">
        <v>244</v>
      </c>
      <c r="G84" s="17">
        <v>74</v>
      </c>
      <c r="H84" s="17">
        <v>44.4</v>
      </c>
      <c r="I84" s="19">
        <v>84.95</v>
      </c>
      <c r="J84" s="17">
        <f t="shared" si="2"/>
        <v>33.98</v>
      </c>
      <c r="K84" s="17">
        <f t="shared" si="3"/>
        <v>78.38</v>
      </c>
      <c r="L84" s="14">
        <f>SUMPRODUCT(($E$5:$E$112=E84)*(K84&lt;$K$5:$K$112))+1</f>
        <v>1</v>
      </c>
      <c r="M84" s="14"/>
    </row>
    <row r="85" s="4" customFormat="1" ht="21.95" customHeight="1" spans="1:13">
      <c r="A85" s="14">
        <f>SUBTOTAL(103,$E$5:E85)+0</f>
        <v>81</v>
      </c>
      <c r="B85" s="15" t="s">
        <v>245</v>
      </c>
      <c r="C85" s="15" t="s">
        <v>16</v>
      </c>
      <c r="D85" s="16" t="s">
        <v>242</v>
      </c>
      <c r="E85" s="15" t="s">
        <v>243</v>
      </c>
      <c r="F85" s="14" t="s">
        <v>246</v>
      </c>
      <c r="G85" s="17">
        <v>70.5</v>
      </c>
      <c r="H85" s="17">
        <v>42.3</v>
      </c>
      <c r="I85" s="19">
        <v>85.27</v>
      </c>
      <c r="J85" s="17">
        <f t="shared" si="2"/>
        <v>34.11</v>
      </c>
      <c r="K85" s="17">
        <f t="shared" si="3"/>
        <v>76.41</v>
      </c>
      <c r="L85" s="14">
        <f>SUMPRODUCT(($E$5:$E$112=E85)*(K85&lt;$K$5:$K$112))+1</f>
        <v>2</v>
      </c>
      <c r="M85" s="14"/>
    </row>
    <row r="86" s="4" customFormat="1" ht="21.95" customHeight="1" spans="1:13">
      <c r="A86" s="14">
        <f>SUBTOTAL(103,$E$5:E86)+0</f>
        <v>82</v>
      </c>
      <c r="B86" s="14" t="s">
        <v>247</v>
      </c>
      <c r="C86" s="14" t="s">
        <v>16</v>
      </c>
      <c r="D86" s="20" t="s">
        <v>242</v>
      </c>
      <c r="E86" s="21" t="s">
        <v>243</v>
      </c>
      <c r="F86" s="14" t="s">
        <v>248</v>
      </c>
      <c r="G86" s="17">
        <v>69.5</v>
      </c>
      <c r="H86" s="17">
        <v>41.7</v>
      </c>
      <c r="I86" s="19">
        <v>84.83</v>
      </c>
      <c r="J86" s="17">
        <f t="shared" si="2"/>
        <v>33.93</v>
      </c>
      <c r="K86" s="17">
        <f t="shared" si="3"/>
        <v>75.63</v>
      </c>
      <c r="L86" s="14">
        <f>SUMPRODUCT(($E$5:$E$112=E86)*(K86&lt;$K$5:$K$112))+1</f>
        <v>3</v>
      </c>
      <c r="M86" s="14"/>
    </row>
    <row r="87" s="4" customFormat="1" ht="21.95" customHeight="1" spans="1:13">
      <c r="A87" s="14">
        <f>SUBTOTAL(103,$E$5:E87)+0</f>
        <v>83</v>
      </c>
      <c r="B87" s="15" t="s">
        <v>249</v>
      </c>
      <c r="C87" s="15" t="s">
        <v>51</v>
      </c>
      <c r="D87" s="16" t="s">
        <v>242</v>
      </c>
      <c r="E87" s="15" t="s">
        <v>243</v>
      </c>
      <c r="F87" s="14" t="s">
        <v>250</v>
      </c>
      <c r="G87" s="17">
        <v>71.5</v>
      </c>
      <c r="H87" s="17">
        <v>42.9</v>
      </c>
      <c r="I87" s="19">
        <v>81.77</v>
      </c>
      <c r="J87" s="17">
        <f t="shared" si="2"/>
        <v>32.71</v>
      </c>
      <c r="K87" s="17">
        <f t="shared" si="3"/>
        <v>75.61</v>
      </c>
      <c r="L87" s="14">
        <f>SUMPRODUCT(($E$5:$E$112=E87)*(K87&lt;$K$5:$K$112))+1</f>
        <v>4</v>
      </c>
      <c r="M87" s="14"/>
    </row>
    <row r="88" s="4" customFormat="1" ht="21.95" customHeight="1" spans="1:13">
      <c r="A88" s="14">
        <f>SUBTOTAL(103,$E$5:E88)+0</f>
        <v>84</v>
      </c>
      <c r="B88" s="14" t="s">
        <v>251</v>
      </c>
      <c r="C88" s="14" t="s">
        <v>16</v>
      </c>
      <c r="D88" s="20" t="s">
        <v>242</v>
      </c>
      <c r="E88" s="22" t="s">
        <v>243</v>
      </c>
      <c r="F88" s="22" t="s">
        <v>252</v>
      </c>
      <c r="G88" s="19">
        <v>59</v>
      </c>
      <c r="H88" s="19">
        <v>35.4</v>
      </c>
      <c r="I88" s="19">
        <v>79.61</v>
      </c>
      <c r="J88" s="17">
        <f t="shared" si="2"/>
        <v>31.84</v>
      </c>
      <c r="K88" s="17">
        <f t="shared" si="3"/>
        <v>67.24</v>
      </c>
      <c r="L88" s="14">
        <f>SUMPRODUCT(($E$5:$E$112=E88)*(K88&lt;$K$5:$K$112))+1</f>
        <v>5</v>
      </c>
      <c r="M88" s="14"/>
    </row>
    <row r="89" s="4" customFormat="1" ht="21.95" customHeight="1" spans="1:13">
      <c r="A89" s="14">
        <f>SUBTOTAL(103,$E$5:E89)+0</f>
        <v>85</v>
      </c>
      <c r="B89" s="14" t="s">
        <v>253</v>
      </c>
      <c r="C89" s="14" t="s">
        <v>51</v>
      </c>
      <c r="D89" s="20" t="s">
        <v>242</v>
      </c>
      <c r="E89" s="22" t="s">
        <v>243</v>
      </c>
      <c r="F89" s="22" t="s">
        <v>254</v>
      </c>
      <c r="G89" s="19">
        <v>53.5</v>
      </c>
      <c r="H89" s="19">
        <v>32.1</v>
      </c>
      <c r="I89" s="19">
        <v>85.88</v>
      </c>
      <c r="J89" s="17">
        <f t="shared" si="2"/>
        <v>34.35</v>
      </c>
      <c r="K89" s="17">
        <f t="shared" si="3"/>
        <v>66.45</v>
      </c>
      <c r="L89" s="14">
        <f>SUMPRODUCT(($E$5:$E$112=E89)*(K89&lt;$K$5:$K$112))+1</f>
        <v>6</v>
      </c>
      <c r="M89" s="14"/>
    </row>
    <row r="90" s="4" customFormat="1" ht="21.95" customHeight="1" spans="1:13">
      <c r="A90" s="14">
        <f>SUBTOTAL(103,$E$5:E90)+0</f>
        <v>86</v>
      </c>
      <c r="B90" s="14" t="s">
        <v>255</v>
      </c>
      <c r="C90" s="14" t="s">
        <v>16</v>
      </c>
      <c r="D90" s="20" t="s">
        <v>256</v>
      </c>
      <c r="E90" s="22" t="s">
        <v>257</v>
      </c>
      <c r="F90" s="22" t="s">
        <v>258</v>
      </c>
      <c r="G90" s="19">
        <v>70.5</v>
      </c>
      <c r="H90" s="19">
        <v>42.3</v>
      </c>
      <c r="I90" s="19">
        <v>83.04</v>
      </c>
      <c r="J90" s="17">
        <f t="shared" si="2"/>
        <v>33.22</v>
      </c>
      <c r="K90" s="17">
        <f t="shared" si="3"/>
        <v>75.52</v>
      </c>
      <c r="L90" s="14">
        <f>SUMPRODUCT(($E$5:$E$112=E90)*(K90&lt;$K$5:$K$112))+1</f>
        <v>1</v>
      </c>
      <c r="M90" s="14"/>
    </row>
    <row r="91" s="4" customFormat="1" ht="21.95" customHeight="1" spans="1:13">
      <c r="A91" s="14">
        <f>SUBTOTAL(103,$E$5:E91)+0</f>
        <v>87</v>
      </c>
      <c r="B91" s="14" t="s">
        <v>259</v>
      </c>
      <c r="C91" s="14" t="s">
        <v>16</v>
      </c>
      <c r="D91" s="20" t="s">
        <v>256</v>
      </c>
      <c r="E91" s="22" t="s">
        <v>257</v>
      </c>
      <c r="F91" s="22" t="s">
        <v>260</v>
      </c>
      <c r="G91" s="19">
        <v>67.5</v>
      </c>
      <c r="H91" s="19">
        <v>40.5</v>
      </c>
      <c r="I91" s="19">
        <v>82.97</v>
      </c>
      <c r="J91" s="17">
        <f t="shared" si="2"/>
        <v>33.19</v>
      </c>
      <c r="K91" s="17">
        <f t="shared" si="3"/>
        <v>73.69</v>
      </c>
      <c r="L91" s="14">
        <f>SUMPRODUCT(($E$5:$E$112=E91)*(K91&lt;$K$5:$K$112))+1</f>
        <v>2</v>
      </c>
      <c r="M91" s="14"/>
    </row>
    <row r="92" s="4" customFormat="1" ht="21.95" customHeight="1" spans="1:13">
      <c r="A92" s="14">
        <f>SUBTOTAL(103,$E$5:E92)+0</f>
        <v>88</v>
      </c>
      <c r="B92" s="14" t="s">
        <v>261</v>
      </c>
      <c r="C92" s="14" t="s">
        <v>16</v>
      </c>
      <c r="D92" s="20" t="s">
        <v>256</v>
      </c>
      <c r="E92" s="22" t="s">
        <v>257</v>
      </c>
      <c r="F92" s="22" t="s">
        <v>262</v>
      </c>
      <c r="G92" s="19">
        <v>62.5</v>
      </c>
      <c r="H92" s="19">
        <v>37.5</v>
      </c>
      <c r="I92" s="19">
        <v>86.78</v>
      </c>
      <c r="J92" s="17">
        <f t="shared" si="2"/>
        <v>34.71</v>
      </c>
      <c r="K92" s="17">
        <f t="shared" si="3"/>
        <v>72.21</v>
      </c>
      <c r="L92" s="14">
        <f>SUMPRODUCT(($E$5:$E$112=E92)*(K92&lt;$K$5:$K$112))+1</f>
        <v>3</v>
      </c>
      <c r="M92" s="14"/>
    </row>
    <row r="93" s="4" customFormat="1" ht="21.95" customHeight="1" spans="1:13">
      <c r="A93" s="14">
        <f>SUBTOTAL(103,$E$5:E93)+0</f>
        <v>89</v>
      </c>
      <c r="B93" s="14" t="s">
        <v>263</v>
      </c>
      <c r="C93" s="14" t="s">
        <v>16</v>
      </c>
      <c r="D93" s="20" t="s">
        <v>256</v>
      </c>
      <c r="E93" s="22" t="s">
        <v>257</v>
      </c>
      <c r="F93" s="22" t="s">
        <v>264</v>
      </c>
      <c r="G93" s="19">
        <v>63</v>
      </c>
      <c r="H93" s="19">
        <v>37.8</v>
      </c>
      <c r="I93" s="19">
        <v>85.17</v>
      </c>
      <c r="J93" s="17">
        <f t="shared" si="2"/>
        <v>34.07</v>
      </c>
      <c r="K93" s="17">
        <f t="shared" si="3"/>
        <v>71.87</v>
      </c>
      <c r="L93" s="14">
        <f>SUMPRODUCT(($E$5:$E$112=E93)*(K93&lt;$K$5:$K$112))+1</f>
        <v>4</v>
      </c>
      <c r="M93" s="14"/>
    </row>
    <row r="94" s="4" customFormat="1" ht="21.95" customHeight="1" spans="1:13">
      <c r="A94" s="14">
        <f>SUBTOTAL(103,$E$5:E94)+0</f>
        <v>90</v>
      </c>
      <c r="B94" s="14" t="s">
        <v>265</v>
      </c>
      <c r="C94" s="14" t="s">
        <v>16</v>
      </c>
      <c r="D94" s="20" t="s">
        <v>256</v>
      </c>
      <c r="E94" s="22" t="s">
        <v>257</v>
      </c>
      <c r="F94" s="22" t="s">
        <v>266</v>
      </c>
      <c r="G94" s="19">
        <v>59</v>
      </c>
      <c r="H94" s="19">
        <v>35.4</v>
      </c>
      <c r="I94" s="19">
        <v>85.58</v>
      </c>
      <c r="J94" s="17">
        <f t="shared" si="2"/>
        <v>34.23</v>
      </c>
      <c r="K94" s="17">
        <f t="shared" si="3"/>
        <v>69.63</v>
      </c>
      <c r="L94" s="14">
        <f>SUMPRODUCT(($E$5:$E$112=E94)*(K94&lt;$K$5:$K$112))+1</f>
        <v>5</v>
      </c>
      <c r="M94" s="14"/>
    </row>
    <row r="95" s="4" customFormat="1" ht="21.95" customHeight="1" spans="1:13">
      <c r="A95" s="14">
        <f>SUBTOTAL(103,$E$5:E95)+0</f>
        <v>91</v>
      </c>
      <c r="B95" s="14" t="s">
        <v>267</v>
      </c>
      <c r="C95" s="14" t="s">
        <v>16</v>
      </c>
      <c r="D95" s="20" t="s">
        <v>256</v>
      </c>
      <c r="E95" s="22" t="s">
        <v>257</v>
      </c>
      <c r="F95" s="22" t="s">
        <v>268</v>
      </c>
      <c r="G95" s="19">
        <v>54</v>
      </c>
      <c r="H95" s="19">
        <v>32.4</v>
      </c>
      <c r="I95" s="19">
        <v>82.35</v>
      </c>
      <c r="J95" s="17">
        <f t="shared" si="2"/>
        <v>32.94</v>
      </c>
      <c r="K95" s="17">
        <f t="shared" si="3"/>
        <v>65.34</v>
      </c>
      <c r="L95" s="14">
        <f>SUMPRODUCT(($E$5:$E$112=E95)*(K95&lt;$K$5:$K$112))+1</f>
        <v>6</v>
      </c>
      <c r="M95" s="14"/>
    </row>
    <row r="96" s="4" customFormat="1" ht="21.95" customHeight="1" spans="1:13">
      <c r="A96" s="14">
        <f>SUBTOTAL(103,$E$5:E96)+0</f>
        <v>92</v>
      </c>
      <c r="B96" s="14" t="s">
        <v>269</v>
      </c>
      <c r="C96" s="14" t="s">
        <v>16</v>
      </c>
      <c r="D96" s="20" t="s">
        <v>270</v>
      </c>
      <c r="E96" s="22" t="s">
        <v>271</v>
      </c>
      <c r="F96" s="22" t="s">
        <v>272</v>
      </c>
      <c r="G96" s="19">
        <v>85</v>
      </c>
      <c r="H96" s="19">
        <v>51</v>
      </c>
      <c r="I96" s="19">
        <v>80.07</v>
      </c>
      <c r="J96" s="17">
        <f t="shared" si="2"/>
        <v>32.03</v>
      </c>
      <c r="K96" s="17">
        <f t="shared" si="3"/>
        <v>83.03</v>
      </c>
      <c r="L96" s="14">
        <f>SUMPRODUCT(($E$5:$E$112=E96)*(K96&lt;$K$5:$K$112))+1</f>
        <v>1</v>
      </c>
      <c r="M96" s="14"/>
    </row>
    <row r="97" s="4" customFormat="1" ht="21.95" customHeight="1" spans="1:13">
      <c r="A97" s="14">
        <f>SUBTOTAL(103,$E$5:E97)+0</f>
        <v>93</v>
      </c>
      <c r="B97" s="14" t="s">
        <v>273</v>
      </c>
      <c r="C97" s="14" t="s">
        <v>16</v>
      </c>
      <c r="D97" s="20" t="s">
        <v>270</v>
      </c>
      <c r="E97" s="22" t="s">
        <v>271</v>
      </c>
      <c r="F97" s="22" t="s">
        <v>274</v>
      </c>
      <c r="G97" s="19">
        <v>77</v>
      </c>
      <c r="H97" s="19">
        <v>46.2</v>
      </c>
      <c r="I97" s="19">
        <v>84.31</v>
      </c>
      <c r="J97" s="17">
        <f t="shared" si="2"/>
        <v>33.72</v>
      </c>
      <c r="K97" s="17">
        <f t="shared" si="3"/>
        <v>79.92</v>
      </c>
      <c r="L97" s="14">
        <f>SUMPRODUCT(($E$5:$E$112=E97)*(K97&lt;$K$5:$K$112))+1</f>
        <v>2</v>
      </c>
      <c r="M97" s="14"/>
    </row>
    <row r="98" s="4" customFormat="1" ht="21.95" customHeight="1" spans="1:13">
      <c r="A98" s="14">
        <f>SUBTOTAL(103,$E$5:E98)+0</f>
        <v>94</v>
      </c>
      <c r="B98" s="14" t="s">
        <v>275</v>
      </c>
      <c r="C98" s="14" t="s">
        <v>16</v>
      </c>
      <c r="D98" s="20" t="s">
        <v>270</v>
      </c>
      <c r="E98" s="22" t="s">
        <v>271</v>
      </c>
      <c r="F98" s="22" t="s">
        <v>276</v>
      </c>
      <c r="G98" s="19">
        <v>75</v>
      </c>
      <c r="H98" s="19">
        <v>45</v>
      </c>
      <c r="I98" s="19">
        <v>84.71</v>
      </c>
      <c r="J98" s="17">
        <f t="shared" si="2"/>
        <v>33.88</v>
      </c>
      <c r="K98" s="17">
        <f t="shared" si="3"/>
        <v>78.88</v>
      </c>
      <c r="L98" s="14">
        <f>SUMPRODUCT(($E$5:$E$112=E98)*(K98&lt;$K$5:$K$112))+1</f>
        <v>3</v>
      </c>
      <c r="M98" s="14"/>
    </row>
    <row r="99" s="4" customFormat="1" ht="21.95" customHeight="1" spans="1:13">
      <c r="A99" s="14">
        <f>SUBTOTAL(103,$E$5:E99)+0</f>
        <v>95</v>
      </c>
      <c r="B99" s="14" t="s">
        <v>277</v>
      </c>
      <c r="C99" s="14" t="s">
        <v>16</v>
      </c>
      <c r="D99" s="20" t="s">
        <v>270</v>
      </c>
      <c r="E99" s="22" t="s">
        <v>271</v>
      </c>
      <c r="F99" s="22" t="s">
        <v>278</v>
      </c>
      <c r="G99" s="19">
        <v>73.5</v>
      </c>
      <c r="H99" s="19">
        <v>44.1</v>
      </c>
      <c r="I99" s="19">
        <v>86.32</v>
      </c>
      <c r="J99" s="17">
        <f t="shared" si="2"/>
        <v>34.53</v>
      </c>
      <c r="K99" s="17">
        <f t="shared" si="3"/>
        <v>78.63</v>
      </c>
      <c r="L99" s="14">
        <f>SUMPRODUCT(($E$5:$E$112=E99)*(K99&lt;$K$5:$K$112))+1</f>
        <v>4</v>
      </c>
      <c r="M99" s="14"/>
    </row>
    <row r="100" s="4" customFormat="1" ht="21.95" customHeight="1" spans="1:13">
      <c r="A100" s="14">
        <f>SUBTOTAL(103,$E$5:E100)+0</f>
        <v>96</v>
      </c>
      <c r="B100" s="14" t="s">
        <v>279</v>
      </c>
      <c r="C100" s="14" t="s">
        <v>16</v>
      </c>
      <c r="D100" s="20" t="s">
        <v>270</v>
      </c>
      <c r="E100" s="22" t="s">
        <v>271</v>
      </c>
      <c r="F100" s="22" t="s">
        <v>280</v>
      </c>
      <c r="G100" s="19">
        <v>72.5</v>
      </c>
      <c r="H100" s="19">
        <v>43.5</v>
      </c>
      <c r="I100" s="19">
        <v>84.61</v>
      </c>
      <c r="J100" s="17">
        <f t="shared" si="2"/>
        <v>33.84</v>
      </c>
      <c r="K100" s="17">
        <f t="shared" si="3"/>
        <v>77.34</v>
      </c>
      <c r="L100" s="14">
        <f>SUMPRODUCT(($E$5:$E$112=E100)*(K100&lt;$K$5:$K$112))+1</f>
        <v>5</v>
      </c>
      <c r="M100" s="14"/>
    </row>
    <row r="101" s="4" customFormat="1" ht="21.95" customHeight="1" spans="1:13">
      <c r="A101" s="14">
        <f>SUBTOTAL(103,$E$5:E101)+0</f>
        <v>97</v>
      </c>
      <c r="B101" s="14" t="s">
        <v>281</v>
      </c>
      <c r="C101" s="14" t="s">
        <v>16</v>
      </c>
      <c r="D101" s="20" t="s">
        <v>270</v>
      </c>
      <c r="E101" s="22" t="s">
        <v>271</v>
      </c>
      <c r="F101" s="22" t="s">
        <v>282</v>
      </c>
      <c r="G101" s="19">
        <v>71</v>
      </c>
      <c r="H101" s="19">
        <v>42.6</v>
      </c>
      <c r="I101" s="19">
        <v>86.85</v>
      </c>
      <c r="J101" s="17">
        <f t="shared" si="2"/>
        <v>34.74</v>
      </c>
      <c r="K101" s="17">
        <f t="shared" si="3"/>
        <v>77.34</v>
      </c>
      <c r="L101" s="14">
        <f>SUMPRODUCT(($E$5:$E$112=E101)*(K101&lt;$K$5:$K$112))+1</f>
        <v>5</v>
      </c>
      <c r="M101" s="14"/>
    </row>
    <row r="102" s="4" customFormat="1" ht="21.95" customHeight="1" spans="1:13">
      <c r="A102" s="14">
        <f>SUBTOTAL(103,$E$5:E102)+0</f>
        <v>98</v>
      </c>
      <c r="B102" s="14" t="s">
        <v>283</v>
      </c>
      <c r="C102" s="14" t="s">
        <v>16</v>
      </c>
      <c r="D102" s="20" t="s">
        <v>284</v>
      </c>
      <c r="E102" s="22" t="s">
        <v>285</v>
      </c>
      <c r="F102" s="22" t="s">
        <v>286</v>
      </c>
      <c r="G102" s="19">
        <v>76.5</v>
      </c>
      <c r="H102" s="19">
        <v>45.9</v>
      </c>
      <c r="I102" s="19">
        <v>87.82</v>
      </c>
      <c r="J102" s="17">
        <f t="shared" ref="J102:J125" si="4">ROUND(I102*0.4,2)</f>
        <v>35.13</v>
      </c>
      <c r="K102" s="17">
        <f t="shared" ref="K102:K125" si="5">H102+J102</f>
        <v>81.03</v>
      </c>
      <c r="L102" s="14">
        <f>SUMPRODUCT(($E$5:$E$112=E102)*(K102&lt;$K$5:$K$112))+1</f>
        <v>1</v>
      </c>
      <c r="M102" s="14"/>
    </row>
    <row r="103" s="4" customFormat="1" ht="21.95" customHeight="1" spans="1:13">
      <c r="A103" s="14">
        <f>SUBTOTAL(103,$E$5:E103)+0</f>
        <v>99</v>
      </c>
      <c r="B103" s="14" t="s">
        <v>287</v>
      </c>
      <c r="C103" s="14" t="s">
        <v>16</v>
      </c>
      <c r="D103" s="20" t="s">
        <v>284</v>
      </c>
      <c r="E103" s="22" t="s">
        <v>285</v>
      </c>
      <c r="F103" s="22" t="s">
        <v>288</v>
      </c>
      <c r="G103" s="19">
        <v>81</v>
      </c>
      <c r="H103" s="19">
        <v>48.6</v>
      </c>
      <c r="I103" s="19">
        <v>80.97</v>
      </c>
      <c r="J103" s="17">
        <f t="shared" si="4"/>
        <v>32.39</v>
      </c>
      <c r="K103" s="17">
        <f t="shared" si="5"/>
        <v>80.99</v>
      </c>
      <c r="L103" s="14">
        <f>SUMPRODUCT(($E$5:$E$112=E103)*(K103&lt;$K$5:$K$112))+1</f>
        <v>2</v>
      </c>
      <c r="M103" s="14"/>
    </row>
    <row r="104" s="4" customFormat="1" ht="21.95" customHeight="1" spans="1:13">
      <c r="A104" s="14">
        <f>SUBTOTAL(103,$E$5:E104)+0</f>
        <v>100</v>
      </c>
      <c r="B104" s="14" t="s">
        <v>289</v>
      </c>
      <c r="C104" s="14" t="s">
        <v>51</v>
      </c>
      <c r="D104" s="20" t="s">
        <v>284</v>
      </c>
      <c r="E104" s="22" t="s">
        <v>285</v>
      </c>
      <c r="F104" s="22" t="s">
        <v>290</v>
      </c>
      <c r="G104" s="19">
        <v>75</v>
      </c>
      <c r="H104" s="19">
        <v>45</v>
      </c>
      <c r="I104" s="19">
        <v>86.93</v>
      </c>
      <c r="J104" s="17">
        <f t="shared" si="4"/>
        <v>34.77</v>
      </c>
      <c r="K104" s="17">
        <f t="shared" si="5"/>
        <v>79.77</v>
      </c>
      <c r="L104" s="14">
        <f>SUMPRODUCT(($E$5:$E$112=E104)*(K104&lt;$K$5:$K$112))+1</f>
        <v>3</v>
      </c>
      <c r="M104" s="14"/>
    </row>
    <row r="105" s="4" customFormat="1" ht="21.95" customHeight="1" spans="1:13">
      <c r="A105" s="14">
        <f>SUBTOTAL(103,$E$5:E105)+0</f>
        <v>101</v>
      </c>
      <c r="B105" s="14" t="s">
        <v>291</v>
      </c>
      <c r="C105" s="14" t="s">
        <v>16</v>
      </c>
      <c r="D105" s="20" t="s">
        <v>284</v>
      </c>
      <c r="E105" s="22" t="s">
        <v>285</v>
      </c>
      <c r="F105" s="22" t="s">
        <v>292</v>
      </c>
      <c r="G105" s="19">
        <v>79.5</v>
      </c>
      <c r="H105" s="19">
        <v>47.7</v>
      </c>
      <c r="I105" s="19">
        <v>79.49</v>
      </c>
      <c r="J105" s="17">
        <f t="shared" si="4"/>
        <v>31.8</v>
      </c>
      <c r="K105" s="17">
        <f t="shared" si="5"/>
        <v>79.5</v>
      </c>
      <c r="L105" s="14">
        <f>SUMPRODUCT(($E$5:$E$112=E105)*(K105&lt;$K$5:$K$112))+1</f>
        <v>4</v>
      </c>
      <c r="M105" s="14"/>
    </row>
    <row r="106" s="4" customFormat="1" ht="21.95" customHeight="1" spans="1:13">
      <c r="A106" s="14">
        <f>SUBTOTAL(103,$E$5:E106)+0</f>
        <v>102</v>
      </c>
      <c r="B106" s="14" t="s">
        <v>293</v>
      </c>
      <c r="C106" s="14" t="s">
        <v>16</v>
      </c>
      <c r="D106" s="20" t="s">
        <v>284</v>
      </c>
      <c r="E106" s="22" t="s">
        <v>285</v>
      </c>
      <c r="F106" s="22" t="s">
        <v>294</v>
      </c>
      <c r="G106" s="19">
        <v>74</v>
      </c>
      <c r="H106" s="19">
        <v>44.4</v>
      </c>
      <c r="I106" s="19">
        <v>86</v>
      </c>
      <c r="J106" s="17">
        <f t="shared" si="4"/>
        <v>34.4</v>
      </c>
      <c r="K106" s="17">
        <f t="shared" si="5"/>
        <v>78.8</v>
      </c>
      <c r="L106" s="14">
        <f>SUMPRODUCT(($E$5:$E$112=E106)*(K106&lt;$K$5:$K$112))+1</f>
        <v>5</v>
      </c>
      <c r="M106" s="14"/>
    </row>
    <row r="107" s="4" customFormat="1" ht="21.95" customHeight="1" spans="1:13">
      <c r="A107" s="14">
        <f>SUBTOTAL(103,$E$5:E107)+0</f>
        <v>103</v>
      </c>
      <c r="B107" s="14" t="s">
        <v>295</v>
      </c>
      <c r="C107" s="14" t="s">
        <v>16</v>
      </c>
      <c r="D107" s="20" t="s">
        <v>284</v>
      </c>
      <c r="E107" s="22" t="s">
        <v>285</v>
      </c>
      <c r="F107" s="22" t="s">
        <v>296</v>
      </c>
      <c r="G107" s="19">
        <v>74</v>
      </c>
      <c r="H107" s="19">
        <v>44.4</v>
      </c>
      <c r="I107" s="19">
        <v>85.96</v>
      </c>
      <c r="J107" s="17">
        <f t="shared" si="4"/>
        <v>34.38</v>
      </c>
      <c r="K107" s="17">
        <f t="shared" si="5"/>
        <v>78.78</v>
      </c>
      <c r="L107" s="14">
        <f>SUMPRODUCT(($E$5:$E$112=E107)*(K107&lt;$K$5:$K$112))+1</f>
        <v>6</v>
      </c>
      <c r="M107" s="14"/>
    </row>
    <row r="108" s="4" customFormat="1" ht="21.95" customHeight="1" spans="1:13">
      <c r="A108" s="14">
        <f>SUBTOTAL(103,$E$5:E108)+0</f>
        <v>104</v>
      </c>
      <c r="B108" s="14" t="s">
        <v>297</v>
      </c>
      <c r="C108" s="14" t="s">
        <v>16</v>
      </c>
      <c r="D108" s="20" t="s">
        <v>298</v>
      </c>
      <c r="E108" s="22" t="s">
        <v>299</v>
      </c>
      <c r="F108" s="22" t="s">
        <v>300</v>
      </c>
      <c r="G108" s="19">
        <v>83.5</v>
      </c>
      <c r="H108" s="19">
        <v>50.1</v>
      </c>
      <c r="I108" s="19">
        <v>84.23</v>
      </c>
      <c r="J108" s="17">
        <f t="shared" si="4"/>
        <v>33.69</v>
      </c>
      <c r="K108" s="17">
        <f t="shared" si="5"/>
        <v>83.79</v>
      </c>
      <c r="L108" s="14">
        <f>SUMPRODUCT(($E$5:$E$112=E108)*(K108&lt;$K$5:$K$112))+1</f>
        <v>1</v>
      </c>
      <c r="M108" s="14"/>
    </row>
    <row r="109" s="4" customFormat="1" ht="21.95" customHeight="1" spans="1:13">
      <c r="A109" s="14">
        <f>SUBTOTAL(103,$E$5:E109)+0</f>
        <v>105</v>
      </c>
      <c r="B109" s="14" t="s">
        <v>301</v>
      </c>
      <c r="C109" s="14" t="s">
        <v>16</v>
      </c>
      <c r="D109" s="20" t="s">
        <v>298</v>
      </c>
      <c r="E109" s="22" t="s">
        <v>299</v>
      </c>
      <c r="F109" s="22" t="s">
        <v>302</v>
      </c>
      <c r="G109" s="19">
        <v>74.5</v>
      </c>
      <c r="H109" s="19">
        <v>44.7</v>
      </c>
      <c r="I109" s="19">
        <v>86.8</v>
      </c>
      <c r="J109" s="17">
        <f t="shared" si="4"/>
        <v>34.72</v>
      </c>
      <c r="K109" s="17">
        <f t="shared" si="5"/>
        <v>79.42</v>
      </c>
      <c r="L109" s="14">
        <f>SUMPRODUCT(($E$5:$E$112=E109)*(K109&lt;$K$5:$K$112))+1</f>
        <v>2</v>
      </c>
      <c r="M109" s="14"/>
    </row>
    <row r="110" s="4" customFormat="1" ht="21.95" customHeight="1" spans="1:13">
      <c r="A110" s="14">
        <f>SUBTOTAL(103,$E$5:E110)+0</f>
        <v>106</v>
      </c>
      <c r="B110" s="14" t="s">
        <v>303</v>
      </c>
      <c r="C110" s="14" t="s">
        <v>16</v>
      </c>
      <c r="D110" s="20" t="s">
        <v>298</v>
      </c>
      <c r="E110" s="22" t="s">
        <v>299</v>
      </c>
      <c r="F110" s="22" t="s">
        <v>304</v>
      </c>
      <c r="G110" s="19">
        <v>76.5</v>
      </c>
      <c r="H110" s="19">
        <v>45.9</v>
      </c>
      <c r="I110" s="19">
        <v>83.34</v>
      </c>
      <c r="J110" s="17">
        <f t="shared" si="4"/>
        <v>33.34</v>
      </c>
      <c r="K110" s="17">
        <f t="shared" si="5"/>
        <v>79.24</v>
      </c>
      <c r="L110" s="14">
        <f>SUMPRODUCT(($E$5:$E$112=E110)*(K110&lt;$K$5:$K$112))+1</f>
        <v>3</v>
      </c>
      <c r="M110" s="14"/>
    </row>
    <row r="111" s="4" customFormat="1" ht="21.95" customHeight="1" spans="1:13">
      <c r="A111" s="14">
        <f>SUBTOTAL(103,$E$5:E111)+0</f>
        <v>107</v>
      </c>
      <c r="B111" s="14" t="s">
        <v>305</v>
      </c>
      <c r="C111" s="14" t="s">
        <v>16</v>
      </c>
      <c r="D111" s="20" t="s">
        <v>298</v>
      </c>
      <c r="E111" s="22" t="s">
        <v>299</v>
      </c>
      <c r="F111" s="22" t="s">
        <v>306</v>
      </c>
      <c r="G111" s="19">
        <v>74</v>
      </c>
      <c r="H111" s="19">
        <v>44.4</v>
      </c>
      <c r="I111" s="19">
        <v>85.18</v>
      </c>
      <c r="J111" s="17">
        <f t="shared" si="4"/>
        <v>34.07</v>
      </c>
      <c r="K111" s="17">
        <f t="shared" si="5"/>
        <v>78.47</v>
      </c>
      <c r="L111" s="14">
        <f>SUMPRODUCT(($E$5:$E$112=E111)*(K111&lt;$K$5:$K$112))+1</f>
        <v>4</v>
      </c>
      <c r="M111" s="14"/>
    </row>
    <row r="112" s="4" customFormat="1" ht="21.95" customHeight="1" spans="1:13">
      <c r="A112" s="14">
        <f>SUBTOTAL(103,$E$5:E112)+0</f>
        <v>108</v>
      </c>
      <c r="B112" s="14" t="s">
        <v>307</v>
      </c>
      <c r="C112" s="14" t="s">
        <v>16</v>
      </c>
      <c r="D112" s="20" t="s">
        <v>298</v>
      </c>
      <c r="E112" s="22" t="s">
        <v>299</v>
      </c>
      <c r="F112" s="22" t="s">
        <v>308</v>
      </c>
      <c r="G112" s="19">
        <v>74</v>
      </c>
      <c r="H112" s="19">
        <v>44.4</v>
      </c>
      <c r="I112" s="19">
        <v>85.16</v>
      </c>
      <c r="J112" s="17">
        <f t="shared" si="4"/>
        <v>34.06</v>
      </c>
      <c r="K112" s="17">
        <f t="shared" si="5"/>
        <v>78.46</v>
      </c>
      <c r="L112" s="14">
        <f>SUMPRODUCT(($E$5:$E$112=E112)*(K112&lt;$K$5:$K$112))+1</f>
        <v>5</v>
      </c>
      <c r="M112" s="14"/>
    </row>
  </sheetData>
  <autoFilter ref="A4:M112">
    <extLst/>
  </autoFilter>
  <mergeCells count="3">
    <mergeCell ref="A1:B1"/>
    <mergeCell ref="A2:M2"/>
    <mergeCell ref="A3:L3"/>
  </mergeCells>
  <conditionalFormatting sqref="F5:F8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dcterms:created xsi:type="dcterms:W3CDTF">2022-07-24T09:47:00Z</dcterms:created>
  <cp:lastPrinted>2023-05-28T07:30:00Z</cp:lastPrinted>
  <dcterms:modified xsi:type="dcterms:W3CDTF">2023-06-07T02:21:28Z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9390A2D1BFE8403084C16FB8495A86F7</vt:lpwstr>
  </property>
  <property fmtid="{D5CDD505-2E9C-101B-9397-08002B2CF9AE}" pid="3" name="KSOProductBuildVer">
    <vt:lpwstr>2052-11.8.2.11813</vt:lpwstr>
  </property>
</Properties>
</file>