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20"/>
  </bookViews>
  <sheets>
    <sheet name="总成绩与体检人员" sheetId="2" r:id="rId1"/>
  </sheets>
  <externalReferences>
    <externalReference r:id="rId2"/>
  </externalReferences>
  <definedNames>
    <definedName name="_xlnm._FilterDatabase" localSheetId="0" hidden="1">总成绩与体检人员!$A$1:$O$62</definedName>
    <definedName name="_xlnm.Print_Titles" localSheetId="0">总成绩与体检人员!$1:$2</definedName>
  </definedNames>
  <calcPr calcId="144525"/>
</workbook>
</file>

<file path=xl/sharedStrings.xml><?xml version="1.0" encoding="utf-8"?>
<sst xmlns="http://schemas.openxmlformats.org/spreadsheetml/2006/main" count="344" uniqueCount="157">
  <si>
    <t>四川电信实业集团有限责任公司直属事业单位2023年上半年公开招聘工作人员考试总成绩及排名和参加体检人员名单</t>
  </si>
  <si>
    <t>招聘单位</t>
  </si>
  <si>
    <t>岗位名称</t>
  </si>
  <si>
    <t>姓名</t>
  </si>
  <si>
    <t>准考证号</t>
  </si>
  <si>
    <t>岗位编码</t>
  </si>
  <si>
    <t>公共科目笔试成绩</t>
  </si>
  <si>
    <t>政策性加分</t>
  </si>
  <si>
    <t>笔试
总成绩</t>
  </si>
  <si>
    <t>笔试折合成绩（40%）</t>
  </si>
  <si>
    <t>面试成绩</t>
  </si>
  <si>
    <t>面试折合成绩（60%）</t>
  </si>
  <si>
    <t>考试总成绩</t>
  </si>
  <si>
    <t>岗位排名</t>
  </si>
  <si>
    <t>是否参加体检</t>
  </si>
  <si>
    <t>备注</t>
  </si>
  <si>
    <t>四川邮电职业技术学院</t>
  </si>
  <si>
    <t>计算机网络技术专任教师</t>
  </si>
  <si>
    <t>龚艺</t>
  </si>
  <si>
    <t>3251211406611</t>
  </si>
  <si>
    <t>是</t>
  </si>
  <si>
    <t>罗旭航</t>
  </si>
  <si>
    <t>3251212609215</t>
  </si>
  <si>
    <t>否</t>
  </si>
  <si>
    <t>谢京雪</t>
  </si>
  <si>
    <t>3251212009215</t>
  </si>
  <si>
    <t>缺考</t>
  </si>
  <si>
    <t>——</t>
  </si>
  <si>
    <t>云计算技术应用专任教师</t>
  </si>
  <si>
    <t>郑好</t>
  </si>
  <si>
    <t>3251212306703</t>
  </si>
  <si>
    <t>何浩生</t>
  </si>
  <si>
    <t>3251212731611</t>
  </si>
  <si>
    <t>梁颖杰</t>
  </si>
  <si>
    <t>3251211402924</t>
  </si>
  <si>
    <t>张衡</t>
  </si>
  <si>
    <t>3251212304929</t>
  </si>
  <si>
    <t>张文达</t>
  </si>
  <si>
    <t>3251212608622</t>
  </si>
  <si>
    <t>张洋洁</t>
  </si>
  <si>
    <t>3251212009510</t>
  </si>
  <si>
    <t>工业互联网应用专任教师</t>
  </si>
  <si>
    <t>边文佳</t>
  </si>
  <si>
    <t>3251211301509</t>
  </si>
  <si>
    <t>蒋鹏飞</t>
  </si>
  <si>
    <t>3251212737830</t>
  </si>
  <si>
    <t>王玲霞</t>
  </si>
  <si>
    <t>3251212625910</t>
  </si>
  <si>
    <t>大数据技术专任教师</t>
  </si>
  <si>
    <t>曾晴霞</t>
  </si>
  <si>
    <t>3251212307407</t>
  </si>
  <si>
    <t>贾金凤</t>
  </si>
  <si>
    <t>3251212734702</t>
  </si>
  <si>
    <t>刘芯志</t>
  </si>
  <si>
    <t>3251212735629</t>
  </si>
  <si>
    <t>人工智能技术应用专任教师</t>
  </si>
  <si>
    <t>金宝宝</t>
  </si>
  <si>
    <t>3251210506727</t>
  </si>
  <si>
    <t>张超</t>
  </si>
  <si>
    <t>3251210810920</t>
  </si>
  <si>
    <t>陈红</t>
  </si>
  <si>
    <t>3251210811921</t>
  </si>
  <si>
    <t>数字媒体技术专任教师</t>
  </si>
  <si>
    <t>司雨禾</t>
  </si>
  <si>
    <t>3251211301701</t>
  </si>
  <si>
    <t>刘子釜</t>
  </si>
  <si>
    <t>3251211806727</t>
  </si>
  <si>
    <t>杨雅迪</t>
  </si>
  <si>
    <t>3251211100302</t>
  </si>
  <si>
    <t>军事体育专任教师</t>
  </si>
  <si>
    <t>马伟龙</t>
  </si>
  <si>
    <t>3251212216808</t>
  </si>
  <si>
    <t>张涛</t>
  </si>
  <si>
    <t>3251210214701</t>
  </si>
  <si>
    <t>王潮</t>
  </si>
  <si>
    <t>3251212606717</t>
  </si>
  <si>
    <t>美育艺术教育专任教师</t>
  </si>
  <si>
    <t>韩玲</t>
  </si>
  <si>
    <t>3251212615929</t>
  </si>
  <si>
    <t>李婷玉</t>
  </si>
  <si>
    <t>3251212740007</t>
  </si>
  <si>
    <t>袁运祺</t>
  </si>
  <si>
    <t>3251212112809</t>
  </si>
  <si>
    <t>专职辅导员1</t>
  </si>
  <si>
    <t>龙文武</t>
  </si>
  <si>
    <t>3251212730603</t>
  </si>
  <si>
    <t>高子媛</t>
  </si>
  <si>
    <t>3251212400106</t>
  </si>
  <si>
    <t>冯楚珂</t>
  </si>
  <si>
    <t>3251212732913</t>
  </si>
  <si>
    <t>专职辅导员2</t>
  </si>
  <si>
    <t>岳馥莲</t>
  </si>
  <si>
    <t>3251211702313</t>
  </si>
  <si>
    <t>盛贻婷</t>
  </si>
  <si>
    <t>3251210904024</t>
  </si>
  <si>
    <t>成奇林</t>
  </si>
  <si>
    <t>3251212301020</t>
  </si>
  <si>
    <t>田媛媛</t>
  </si>
  <si>
    <t>3251210705529</t>
  </si>
  <si>
    <t>黄燕</t>
  </si>
  <si>
    <t>3251211907901</t>
  </si>
  <si>
    <t>钟静</t>
  </si>
  <si>
    <t>3251210703725</t>
  </si>
  <si>
    <t>单鑫雨</t>
  </si>
  <si>
    <t>3251212740620</t>
  </si>
  <si>
    <t>巫雪梅</t>
  </si>
  <si>
    <t>3251212405303</t>
  </si>
  <si>
    <t>石佳佳</t>
  </si>
  <si>
    <t>3251210700805</t>
  </si>
  <si>
    <t>采购服务支撑</t>
  </si>
  <si>
    <t>刘航雨</t>
  </si>
  <si>
    <t>3251210600718</t>
  </si>
  <si>
    <t>蒲诗雨</t>
  </si>
  <si>
    <t>3251211300203</t>
  </si>
  <si>
    <t>潘思璇</t>
  </si>
  <si>
    <t>3251212615013</t>
  </si>
  <si>
    <t>继续教育项目经理</t>
  </si>
  <si>
    <t>任静茹</t>
  </si>
  <si>
    <t>3251212401311</t>
  </si>
  <si>
    <t>李佳美</t>
  </si>
  <si>
    <t>3251211200523</t>
  </si>
  <si>
    <t>韩汇铃</t>
  </si>
  <si>
    <t>3251211702303</t>
  </si>
  <si>
    <t>培训产品经理（技术方向）</t>
  </si>
  <si>
    <t>陈鹏</t>
  </si>
  <si>
    <t>3251211512318</t>
  </si>
  <si>
    <t>段柳</t>
  </si>
  <si>
    <t>3251210507817</t>
  </si>
  <si>
    <t>唐容</t>
  </si>
  <si>
    <t>3251212622301</t>
  </si>
  <si>
    <t>王园淋</t>
  </si>
  <si>
    <t>3251211806411</t>
  </si>
  <si>
    <t>赵培文</t>
  </si>
  <si>
    <t>3251210902807</t>
  </si>
  <si>
    <t>周雪</t>
  </si>
  <si>
    <t>3251210811818</t>
  </si>
  <si>
    <t>政企客户运营经理</t>
  </si>
  <si>
    <t>蒋芸艺</t>
  </si>
  <si>
    <t>3251210902304</t>
  </si>
  <si>
    <t>叶靓</t>
  </si>
  <si>
    <t>3251211510829</t>
  </si>
  <si>
    <t>梁彬琰</t>
  </si>
  <si>
    <t>3251212009101</t>
  </si>
  <si>
    <t>安全管理</t>
  </si>
  <si>
    <t>崔帅</t>
  </si>
  <si>
    <t>3251212615305</t>
  </si>
  <si>
    <t>曾宇茜</t>
  </si>
  <si>
    <t>3251212403119</t>
  </si>
  <si>
    <t>唐文文</t>
  </si>
  <si>
    <t>3251211404523</t>
  </si>
  <si>
    <t>医疗卫生管理</t>
  </si>
  <si>
    <t>明月晴</t>
  </si>
  <si>
    <t>3251210700323</t>
  </si>
  <si>
    <t>郭彦彤</t>
  </si>
  <si>
    <t>3251210701719</t>
  </si>
  <si>
    <t>韦春梅</t>
  </si>
  <si>
    <t>3251212402014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</si>
</sst>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0" fillId="2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2023\&#25307;&#32856;\2023&#24180;&#19978;&#21322;&#24180;&#20107;&#19994;&#21333;&#20301;&#20844;&#25307;\14. &#22235;&#24029;&#30005;&#20449;&#23454;&#19994;&#38598;&#22242;&#26377;&#38480;&#36131;&#20219;&#20844;&#21496;&#20851;&#20110;&#30452;&#23646;&#20107;&#19994;&#21333;&#20301;2023&#24180;&#19978;&#21322;&#24180;&#20844;&#24320;&#25307;&#32856;&#24037;&#20316;&#20154;&#21592;&#32771;&#35797;&#24635;&#25104;&#32489;&#12289;&#25490;&#21517;&#21644;&#20307;&#26816;&#20154;&#21592;&#30340;&#20844;&#21578;&#25346;&#32593;&#36890;&#30693; 2023.5.24\2023\&#25307;&#32856;\2023&#24180;&#19978;&#21322;&#24180;&#20107;&#19994;&#21333;&#20301;&#20844;&#25307;\5.&#23457;&#26680;&#24179;&#21488;&#20869;&#19978;&#25253;&#20449;&#24687; 2023.3.6&#21069;\&#22635;&#20889;&#21518;&#31995;&#32479;&#23548;&#20986;&#29256; 2023.3.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G1" t="str">
            <v>岗位名称</v>
          </cell>
          <cell r="H1" t="str">
            <v>岗位编码</v>
          </cell>
        </row>
        <row r="2">
          <cell r="G2" t="str">
            <v>计算机网络技术专任教师</v>
          </cell>
          <cell r="H2" t="str">
            <v>03501001</v>
          </cell>
        </row>
        <row r="3">
          <cell r="G3" t="str">
            <v>云计算技术应用专任教师</v>
          </cell>
          <cell r="H3" t="str">
            <v>03501002</v>
          </cell>
        </row>
        <row r="4">
          <cell r="G4" t="str">
            <v>工业互联网应用专任教师</v>
          </cell>
          <cell r="H4" t="str">
            <v>03501003</v>
          </cell>
        </row>
        <row r="5">
          <cell r="G5" t="str">
            <v>大数据技术专任教师</v>
          </cell>
          <cell r="H5" t="str">
            <v>03501004</v>
          </cell>
        </row>
        <row r="6">
          <cell r="G6" t="str">
            <v>人工智能技术应用专任教师</v>
          </cell>
          <cell r="H6" t="str">
            <v>03501005</v>
          </cell>
        </row>
        <row r="7">
          <cell r="G7" t="str">
            <v>数字媒体技术专任教师</v>
          </cell>
          <cell r="H7" t="str">
            <v>03501006</v>
          </cell>
        </row>
        <row r="8">
          <cell r="G8" t="str">
            <v>军事体育专任教师</v>
          </cell>
          <cell r="H8" t="str">
            <v>03501007</v>
          </cell>
        </row>
        <row r="9">
          <cell r="G9" t="str">
            <v>美育艺术教育专任教师</v>
          </cell>
          <cell r="H9" t="str">
            <v>03501008</v>
          </cell>
        </row>
        <row r="10">
          <cell r="G10" t="str">
            <v>专职辅导员1</v>
          </cell>
          <cell r="H10" t="str">
            <v>03501009</v>
          </cell>
        </row>
        <row r="11">
          <cell r="G11" t="str">
            <v>专职辅导员2</v>
          </cell>
          <cell r="H11" t="str">
            <v>03501010</v>
          </cell>
        </row>
        <row r="12">
          <cell r="G12" t="str">
            <v>采购服务支撑</v>
          </cell>
          <cell r="H12" t="str">
            <v>03501011</v>
          </cell>
        </row>
        <row r="13">
          <cell r="G13" t="str">
            <v>继续教育项目经理</v>
          </cell>
          <cell r="H13" t="str">
            <v>03501012</v>
          </cell>
        </row>
        <row r="14">
          <cell r="G14" t="str">
            <v>培训产品经理（技术方向）</v>
          </cell>
          <cell r="H14" t="str">
            <v>03501013</v>
          </cell>
        </row>
        <row r="15">
          <cell r="G15" t="str">
            <v>政企客户运营经理</v>
          </cell>
          <cell r="H15" t="str">
            <v>03501014</v>
          </cell>
        </row>
        <row r="16">
          <cell r="G16" t="str">
            <v>安全管理</v>
          </cell>
          <cell r="H16" t="str">
            <v>03501015</v>
          </cell>
        </row>
        <row r="17">
          <cell r="G17" t="str">
            <v>医疗卫生管理</v>
          </cell>
          <cell r="H17" t="str">
            <v>03501016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71"/>
  <sheetViews>
    <sheetView tabSelected="1" workbookViewId="0">
      <selection activeCell="D72" sqref="D72"/>
    </sheetView>
  </sheetViews>
  <sheetFormatPr defaultColWidth="15.0833333333333" defaultRowHeight="14"/>
  <cols>
    <col min="1" max="1" width="20" style="3" customWidth="1"/>
    <col min="2" max="2" width="22.5" style="3" customWidth="1"/>
    <col min="3" max="3" width="11.1666666666667" style="3" customWidth="1"/>
    <col min="4" max="4" width="15.0833333333333" style="3" customWidth="1"/>
    <col min="5" max="5" width="10.5833333333333" style="3" customWidth="1"/>
    <col min="6" max="6" width="10" style="4" customWidth="1"/>
    <col min="7" max="7" width="7.08333333333333" style="4" customWidth="1"/>
    <col min="8" max="8" width="7.41666666666667" style="4" customWidth="1"/>
    <col min="9" max="9" width="9.08333333333333" style="4" customWidth="1"/>
    <col min="10" max="10" width="10.5" style="4" customWidth="1"/>
    <col min="11" max="11" width="10" style="4" customWidth="1"/>
    <col min="12" max="12" width="11.75" style="4" customWidth="1"/>
    <col min="13" max="13" width="10.25" style="3" customWidth="1"/>
    <col min="14" max="14" width="9.25" style="3" customWidth="1"/>
    <col min="15" max="15" width="9.16666666666667" style="3" customWidth="1"/>
    <col min="16" max="16" width="0.916666666666667" style="5" customWidth="1"/>
    <col min="17" max="19" width="15.0833333333333" style="5" customWidth="1"/>
    <col min="20" max="20" width="1.66666666666667" style="5" customWidth="1"/>
    <col min="21" max="22" width="15.0833333333333" style="5" hidden="1" customWidth="1"/>
    <col min="23" max="26" width="15.0833333333333" style="3" hidden="1" customWidth="1"/>
    <col min="27" max="27" width="1.33333333333333" style="3" customWidth="1"/>
    <col min="28" max="29" width="15.0833333333333" style="3" hidden="1" customWidth="1"/>
    <col min="30" max="31" width="15.0833333333333" style="3"/>
    <col min="32" max="32" width="15.0833333333333" style="3" customWidth="1"/>
    <col min="33" max="16384" width="15.0833333333333" style="3"/>
  </cols>
  <sheetData>
    <row r="1" s="1" customFormat="1" ht="34.5" customHeight="1" spans="1:22">
      <c r="A1" s="6" t="s">
        <v>0</v>
      </c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6"/>
      <c r="N1" s="6"/>
      <c r="O1" s="6"/>
      <c r="P1" s="21"/>
      <c r="Q1" s="21"/>
      <c r="R1" s="21"/>
      <c r="S1" s="21"/>
      <c r="T1" s="21"/>
      <c r="U1" s="21"/>
      <c r="V1" s="21"/>
    </row>
    <row r="2" s="1" customFormat="1" ht="60.5" customHeight="1" spans="1:22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8" t="s">
        <v>13</v>
      </c>
      <c r="N2" s="8" t="s">
        <v>14</v>
      </c>
      <c r="O2" s="8" t="s">
        <v>15</v>
      </c>
      <c r="P2" s="21"/>
      <c r="Q2" s="21"/>
      <c r="R2" s="21"/>
      <c r="S2" s="21"/>
      <c r="T2" s="21"/>
      <c r="U2" s="21"/>
      <c r="V2" s="21"/>
    </row>
    <row r="3" s="2" customFormat="1" ht="20" customHeight="1" spans="1:23">
      <c r="A3" s="13" t="s">
        <v>16</v>
      </c>
      <c r="B3" s="14" t="s">
        <v>17</v>
      </c>
      <c r="C3" s="15" t="s">
        <v>18</v>
      </c>
      <c r="D3" s="15" t="s">
        <v>19</v>
      </c>
      <c r="E3" s="16" t="str">
        <f>VLOOKUP(B:B,[1]Sheet1!$G$1:$H$65536,2,0)</f>
        <v>03501001</v>
      </c>
      <c r="F3" s="17">
        <v>57.5</v>
      </c>
      <c r="G3" s="17"/>
      <c r="H3" s="17">
        <v>57.5</v>
      </c>
      <c r="I3" s="22">
        <f>H:H*0.4</f>
        <v>23</v>
      </c>
      <c r="J3" s="22">
        <v>85.8</v>
      </c>
      <c r="K3" s="22">
        <f>J3*0.6</f>
        <v>51.48</v>
      </c>
      <c r="L3" s="22">
        <f>I3+K3</f>
        <v>74.48</v>
      </c>
      <c r="M3" s="13">
        <v>1</v>
      </c>
      <c r="N3" s="23" t="s">
        <v>20</v>
      </c>
      <c r="O3" s="13"/>
      <c r="P3" s="21"/>
      <c r="Q3" s="21"/>
      <c r="R3" s="21"/>
      <c r="S3" s="21"/>
      <c r="T3" s="21"/>
      <c r="U3" s="21"/>
      <c r="V3" s="21"/>
      <c r="W3" s="1"/>
    </row>
    <row r="4" s="1" customFormat="1" ht="20" customHeight="1" spans="1:22">
      <c r="A4" s="13" t="s">
        <v>16</v>
      </c>
      <c r="B4" s="14" t="s">
        <v>17</v>
      </c>
      <c r="C4" s="15" t="s">
        <v>21</v>
      </c>
      <c r="D4" s="15" t="s">
        <v>22</v>
      </c>
      <c r="E4" s="16" t="str">
        <f>VLOOKUP(B:B,[1]Sheet1!$G$1:$H$65536,2,0)</f>
        <v>03501001</v>
      </c>
      <c r="F4" s="17">
        <v>55.6</v>
      </c>
      <c r="G4" s="17"/>
      <c r="H4" s="17">
        <v>55.6</v>
      </c>
      <c r="I4" s="22">
        <f>H:H*0.4</f>
        <v>22.24</v>
      </c>
      <c r="J4" s="22">
        <v>78</v>
      </c>
      <c r="K4" s="22">
        <f>J4*0.6</f>
        <v>46.8</v>
      </c>
      <c r="L4" s="22">
        <f>I4+K4</f>
        <v>69.04</v>
      </c>
      <c r="M4" s="13">
        <v>2</v>
      </c>
      <c r="N4" s="13" t="s">
        <v>23</v>
      </c>
      <c r="O4" s="13"/>
      <c r="P4" s="21"/>
      <c r="Q4" s="21"/>
      <c r="R4" s="21"/>
      <c r="S4" s="21"/>
      <c r="T4" s="21"/>
      <c r="U4" s="21"/>
      <c r="V4" s="21"/>
    </row>
    <row r="5" s="1" customFormat="1" ht="24.5" customHeight="1" spans="1:23">
      <c r="A5" s="13" t="s">
        <v>16</v>
      </c>
      <c r="B5" s="14" t="s">
        <v>17</v>
      </c>
      <c r="C5" s="15" t="s">
        <v>24</v>
      </c>
      <c r="D5" s="15" t="s">
        <v>25</v>
      </c>
      <c r="E5" s="16" t="str">
        <f>VLOOKUP(B:B,[1]Sheet1!$G$1:$H$65536,2,0)</f>
        <v>03501001</v>
      </c>
      <c r="F5" s="17">
        <v>55.1</v>
      </c>
      <c r="G5" s="17"/>
      <c r="H5" s="17">
        <v>55.1</v>
      </c>
      <c r="I5" s="22">
        <f>H:H*0.4</f>
        <v>22.04</v>
      </c>
      <c r="J5" s="22" t="s">
        <v>26</v>
      </c>
      <c r="K5" s="22" t="s">
        <v>26</v>
      </c>
      <c r="L5" s="22" t="s">
        <v>27</v>
      </c>
      <c r="M5" s="13" t="s">
        <v>27</v>
      </c>
      <c r="N5" s="13" t="s">
        <v>23</v>
      </c>
      <c r="O5" s="13"/>
      <c r="P5" s="2"/>
      <c r="Q5" s="2"/>
      <c r="R5" s="2"/>
      <c r="S5" s="2"/>
      <c r="T5" s="2"/>
      <c r="U5" s="2"/>
      <c r="V5" s="2"/>
      <c r="W5" s="2"/>
    </row>
    <row r="6" s="1" customFormat="1" ht="20" customHeight="1" spans="1:22">
      <c r="A6" s="13" t="s">
        <v>16</v>
      </c>
      <c r="B6" s="14" t="s">
        <v>28</v>
      </c>
      <c r="C6" s="15" t="s">
        <v>29</v>
      </c>
      <c r="D6" s="15" t="s">
        <v>30</v>
      </c>
      <c r="E6" s="16" t="str">
        <f>VLOOKUP(B:B,[1]Sheet1!$G$1:$H$65536,2,0)</f>
        <v>03501002</v>
      </c>
      <c r="F6" s="17">
        <v>65.3</v>
      </c>
      <c r="G6" s="17"/>
      <c r="H6" s="17">
        <v>65.3</v>
      </c>
      <c r="I6" s="22">
        <f>H:H*0.4</f>
        <v>26.12</v>
      </c>
      <c r="J6" s="22">
        <v>81</v>
      </c>
      <c r="K6" s="22">
        <f>J6*0.6</f>
        <v>48.6</v>
      </c>
      <c r="L6" s="22">
        <f>I6+K6</f>
        <v>74.72</v>
      </c>
      <c r="M6" s="13">
        <v>1</v>
      </c>
      <c r="N6" s="23" t="s">
        <v>20</v>
      </c>
      <c r="O6" s="13"/>
      <c r="P6" s="21"/>
      <c r="Q6" s="21"/>
      <c r="R6" s="21"/>
      <c r="S6" s="21"/>
      <c r="T6" s="21"/>
      <c r="U6" s="21"/>
      <c r="V6" s="21"/>
    </row>
    <row r="7" s="2" customFormat="1" ht="20" customHeight="1" spans="1:23">
      <c r="A7" s="13" t="s">
        <v>16</v>
      </c>
      <c r="B7" s="14" t="s">
        <v>28</v>
      </c>
      <c r="C7" s="15" t="s">
        <v>31</v>
      </c>
      <c r="D7" s="15" t="s">
        <v>32</v>
      </c>
      <c r="E7" s="16" t="str">
        <f>VLOOKUP(B:B,[1]Sheet1!$G$1:$H$65536,2,0)</f>
        <v>03501002</v>
      </c>
      <c r="F7" s="17">
        <v>60.4</v>
      </c>
      <c r="G7" s="17"/>
      <c r="H7" s="17">
        <v>60.4</v>
      </c>
      <c r="I7" s="22">
        <f>H:H*0.4</f>
        <v>24.16</v>
      </c>
      <c r="J7" s="22">
        <v>83.3</v>
      </c>
      <c r="K7" s="22">
        <f>J7*0.6</f>
        <v>49.98</v>
      </c>
      <c r="L7" s="22">
        <f>I7+K7</f>
        <v>74.14</v>
      </c>
      <c r="M7" s="13">
        <v>2</v>
      </c>
      <c r="N7" s="23" t="s">
        <v>20</v>
      </c>
      <c r="O7" s="13"/>
      <c r="P7" s="21"/>
      <c r="Q7" s="21"/>
      <c r="R7" s="21"/>
      <c r="S7" s="21"/>
      <c r="T7" s="21"/>
      <c r="U7" s="21"/>
      <c r="V7" s="21"/>
      <c r="W7" s="1"/>
    </row>
    <row r="8" s="1" customFormat="1" ht="20" customHeight="1" spans="1:22">
      <c r="A8" s="13" t="s">
        <v>16</v>
      </c>
      <c r="B8" s="14" t="s">
        <v>28</v>
      </c>
      <c r="C8" s="15" t="s">
        <v>33</v>
      </c>
      <c r="D8" s="15" t="s">
        <v>34</v>
      </c>
      <c r="E8" s="16" t="str">
        <f>VLOOKUP(B:B,[1]Sheet1!$G$1:$H$65536,2,0)</f>
        <v>03501002</v>
      </c>
      <c r="F8" s="17">
        <v>61.4</v>
      </c>
      <c r="G8" s="17"/>
      <c r="H8" s="17">
        <v>61.4</v>
      </c>
      <c r="I8" s="22">
        <f>H:H*0.4</f>
        <v>24.56</v>
      </c>
      <c r="J8" s="22">
        <v>82.5</v>
      </c>
      <c r="K8" s="22">
        <f>J8*0.6</f>
        <v>49.5</v>
      </c>
      <c r="L8" s="22">
        <f>I8+K8</f>
        <v>74.06</v>
      </c>
      <c r="M8" s="13">
        <v>3</v>
      </c>
      <c r="N8" s="13" t="s">
        <v>23</v>
      </c>
      <c r="O8" s="13"/>
      <c r="P8" s="21"/>
      <c r="Q8" s="21"/>
      <c r="R8" s="21"/>
      <c r="S8" s="21"/>
      <c r="T8" s="21"/>
      <c r="U8" s="21"/>
      <c r="V8" s="21"/>
    </row>
    <row r="9" s="1" customFormat="1" ht="20" customHeight="1" spans="1:22">
      <c r="A9" s="13" t="s">
        <v>16</v>
      </c>
      <c r="B9" s="14" t="s">
        <v>28</v>
      </c>
      <c r="C9" s="15" t="s">
        <v>35</v>
      </c>
      <c r="D9" s="15" t="s">
        <v>36</v>
      </c>
      <c r="E9" s="16" t="str">
        <f>VLOOKUP(B:B,[1]Sheet1!$G$1:$H$65536,2,0)</f>
        <v>03501002</v>
      </c>
      <c r="F9" s="17">
        <v>63.7</v>
      </c>
      <c r="G9" s="17"/>
      <c r="H9" s="17">
        <v>63.7</v>
      </c>
      <c r="I9" s="22">
        <f>H:H*0.4</f>
        <v>25.48</v>
      </c>
      <c r="J9" s="22">
        <v>74.7</v>
      </c>
      <c r="K9" s="22">
        <f>J9*0.6</f>
        <v>44.82</v>
      </c>
      <c r="L9" s="22">
        <f>I9+K9</f>
        <v>70.3</v>
      </c>
      <c r="M9" s="13">
        <v>4</v>
      </c>
      <c r="N9" s="13" t="s">
        <v>23</v>
      </c>
      <c r="O9" s="13"/>
      <c r="P9" s="21"/>
      <c r="Q9" s="21"/>
      <c r="R9" s="21"/>
      <c r="S9" s="21"/>
      <c r="T9" s="21"/>
      <c r="U9" s="21"/>
      <c r="V9" s="21"/>
    </row>
    <row r="10" s="2" customFormat="1" ht="20" customHeight="1" spans="1:23">
      <c r="A10" s="13" t="s">
        <v>16</v>
      </c>
      <c r="B10" s="14" t="s">
        <v>28</v>
      </c>
      <c r="C10" s="15" t="s">
        <v>37</v>
      </c>
      <c r="D10" s="15" t="s">
        <v>38</v>
      </c>
      <c r="E10" s="16" t="str">
        <f>VLOOKUP(B:B,[1]Sheet1!$G$1:$H$65536,2,0)</f>
        <v>03501002</v>
      </c>
      <c r="F10" s="17">
        <v>60.5</v>
      </c>
      <c r="G10" s="17"/>
      <c r="H10" s="17">
        <v>60.5</v>
      </c>
      <c r="I10" s="22">
        <f>H:H*0.4</f>
        <v>24.2</v>
      </c>
      <c r="J10" s="22">
        <v>74.6</v>
      </c>
      <c r="K10" s="22">
        <f>J10*0.6</f>
        <v>44.76</v>
      </c>
      <c r="L10" s="22">
        <f>I10+K10</f>
        <v>68.96</v>
      </c>
      <c r="M10" s="13">
        <v>5</v>
      </c>
      <c r="N10" s="13" t="s">
        <v>23</v>
      </c>
      <c r="O10" s="13"/>
      <c r="P10" s="21"/>
      <c r="Q10" s="21"/>
      <c r="R10" s="21"/>
      <c r="S10" s="21"/>
      <c r="T10" s="21"/>
      <c r="U10" s="21"/>
      <c r="V10" s="21"/>
      <c r="W10" s="1"/>
    </row>
    <row r="11" s="1" customFormat="1" ht="20" customHeight="1" spans="1:23">
      <c r="A11" s="13" t="s">
        <v>16</v>
      </c>
      <c r="B11" s="14" t="s">
        <v>28</v>
      </c>
      <c r="C11" s="15" t="s">
        <v>39</v>
      </c>
      <c r="D11" s="15" t="s">
        <v>40</v>
      </c>
      <c r="E11" s="16" t="str">
        <f>VLOOKUP(B:B,[1]Sheet1!$G$1:$H$65536,2,0)</f>
        <v>03501002</v>
      </c>
      <c r="F11" s="17">
        <v>64</v>
      </c>
      <c r="G11" s="17"/>
      <c r="H11" s="17">
        <v>64</v>
      </c>
      <c r="I11" s="22">
        <f>H:H*0.4</f>
        <v>25.6</v>
      </c>
      <c r="J11" s="22" t="s">
        <v>26</v>
      </c>
      <c r="K11" s="22" t="s">
        <v>26</v>
      </c>
      <c r="L11" s="22" t="s">
        <v>27</v>
      </c>
      <c r="M11" s="13" t="s">
        <v>27</v>
      </c>
      <c r="N11" s="13" t="s">
        <v>23</v>
      </c>
      <c r="O11" s="13"/>
      <c r="P11" s="2"/>
      <c r="Q11" s="2"/>
      <c r="R11" s="2"/>
      <c r="S11" s="2"/>
      <c r="T11" s="2"/>
      <c r="U11" s="2"/>
      <c r="V11" s="2"/>
      <c r="W11" s="2"/>
    </row>
    <row r="12" s="1" customFormat="1" ht="20" customHeight="1" spans="1:23">
      <c r="A12" s="13" t="s">
        <v>16</v>
      </c>
      <c r="B12" s="14" t="s">
        <v>41</v>
      </c>
      <c r="C12" s="15" t="s">
        <v>42</v>
      </c>
      <c r="D12" s="15" t="s">
        <v>43</v>
      </c>
      <c r="E12" s="16" t="str">
        <f>VLOOKUP(B:B,[1]Sheet1!$G$1:$H$65536,2,0)</f>
        <v>03501003</v>
      </c>
      <c r="F12" s="17">
        <v>70.4</v>
      </c>
      <c r="G12" s="17"/>
      <c r="H12" s="17">
        <v>70.4</v>
      </c>
      <c r="I12" s="22">
        <f t="shared" ref="I3:I34" si="0">H:H*0.4</f>
        <v>28.16</v>
      </c>
      <c r="J12" s="22">
        <v>81.4</v>
      </c>
      <c r="K12" s="22">
        <f>J12*0.6</f>
        <v>48.84</v>
      </c>
      <c r="L12" s="22">
        <f>I12+K12</f>
        <v>77</v>
      </c>
      <c r="M12" s="13">
        <v>1</v>
      </c>
      <c r="N12" s="23" t="s">
        <v>20</v>
      </c>
      <c r="O12" s="13"/>
      <c r="P12" s="2"/>
      <c r="Q12" s="2"/>
      <c r="R12" s="2"/>
      <c r="S12" s="2"/>
      <c r="T12" s="2"/>
      <c r="U12" s="2"/>
      <c r="V12" s="2"/>
      <c r="W12" s="2"/>
    </row>
    <row r="13" s="2" customFormat="1" ht="20" customHeight="1" spans="1:15">
      <c r="A13" s="13" t="s">
        <v>16</v>
      </c>
      <c r="B13" s="14" t="s">
        <v>41</v>
      </c>
      <c r="C13" s="15" t="s">
        <v>44</v>
      </c>
      <c r="D13" s="15" t="s">
        <v>45</v>
      </c>
      <c r="E13" s="16" t="str">
        <f>VLOOKUP(B:B,[1]Sheet1!$G$1:$H$65536,2,0)</f>
        <v>03501003</v>
      </c>
      <c r="F13" s="17">
        <v>68.4</v>
      </c>
      <c r="G13" s="17"/>
      <c r="H13" s="17">
        <v>68.4</v>
      </c>
      <c r="I13" s="22">
        <f t="shared" si="0"/>
        <v>27.36</v>
      </c>
      <c r="J13" s="22">
        <v>79</v>
      </c>
      <c r="K13" s="22">
        <f>J13*0.6</f>
        <v>47.4</v>
      </c>
      <c r="L13" s="22">
        <f>I13+K13</f>
        <v>74.76</v>
      </c>
      <c r="M13" s="13">
        <v>2</v>
      </c>
      <c r="N13" s="13" t="s">
        <v>23</v>
      </c>
      <c r="O13" s="13"/>
    </row>
    <row r="14" s="1" customFormat="1" ht="20" customHeight="1" spans="1:23">
      <c r="A14" s="13" t="s">
        <v>16</v>
      </c>
      <c r="B14" s="14" t="s">
        <v>41</v>
      </c>
      <c r="C14" s="15" t="s">
        <v>46</v>
      </c>
      <c r="D14" s="15" t="s">
        <v>47</v>
      </c>
      <c r="E14" s="16" t="str">
        <f>VLOOKUP(B:B,[1]Sheet1!$G$1:$H$65536,2,0)</f>
        <v>03501003</v>
      </c>
      <c r="F14" s="17">
        <v>63.7</v>
      </c>
      <c r="G14" s="17"/>
      <c r="H14" s="17">
        <v>63.7</v>
      </c>
      <c r="I14" s="22">
        <f t="shared" si="0"/>
        <v>25.48</v>
      </c>
      <c r="J14" s="22">
        <v>77.3</v>
      </c>
      <c r="K14" s="22">
        <f>J14*0.6</f>
        <v>46.38</v>
      </c>
      <c r="L14" s="22">
        <f>I14+K14</f>
        <v>71.86</v>
      </c>
      <c r="M14" s="13">
        <v>3</v>
      </c>
      <c r="N14" s="13" t="s">
        <v>23</v>
      </c>
      <c r="O14" s="13"/>
      <c r="P14" s="2"/>
      <c r="Q14" s="2"/>
      <c r="R14" s="2"/>
      <c r="S14" s="2"/>
      <c r="T14" s="2"/>
      <c r="U14" s="2"/>
      <c r="V14" s="2"/>
      <c r="W14" s="2"/>
    </row>
    <row r="15" s="2" customFormat="1" ht="20" customHeight="1" spans="1:23">
      <c r="A15" s="13" t="s">
        <v>16</v>
      </c>
      <c r="B15" s="14" t="s">
        <v>48</v>
      </c>
      <c r="C15" s="15" t="s">
        <v>49</v>
      </c>
      <c r="D15" s="15" t="s">
        <v>50</v>
      </c>
      <c r="E15" s="16" t="str">
        <f>VLOOKUP(B:B,[1]Sheet1!$G$1:$H$65536,2,0)</f>
        <v>03501004</v>
      </c>
      <c r="F15" s="17">
        <v>68</v>
      </c>
      <c r="G15" s="17"/>
      <c r="H15" s="17">
        <v>68</v>
      </c>
      <c r="I15" s="22">
        <f>H:H*0.4</f>
        <v>27.2</v>
      </c>
      <c r="J15" s="22">
        <v>78</v>
      </c>
      <c r="K15" s="22">
        <f>J15*0.6</f>
        <v>46.8</v>
      </c>
      <c r="L15" s="22">
        <f>I15+K15</f>
        <v>74</v>
      </c>
      <c r="M15" s="13">
        <v>1</v>
      </c>
      <c r="N15" s="23" t="s">
        <v>20</v>
      </c>
      <c r="O15" s="13"/>
      <c r="P15" s="21"/>
      <c r="Q15" s="21"/>
      <c r="R15" s="21"/>
      <c r="S15" s="21"/>
      <c r="T15" s="21"/>
      <c r="U15" s="21"/>
      <c r="V15" s="21"/>
      <c r="W15" s="1"/>
    </row>
    <row r="16" s="1" customFormat="1" ht="20" customHeight="1" spans="1:23">
      <c r="A16" s="13" t="s">
        <v>16</v>
      </c>
      <c r="B16" s="16" t="s">
        <v>48</v>
      </c>
      <c r="C16" s="16" t="s">
        <v>51</v>
      </c>
      <c r="D16" s="15" t="s">
        <v>52</v>
      </c>
      <c r="E16" s="16" t="str">
        <f>VLOOKUP(B:B,[1]Sheet1!$G$1:$H$65536,2,0)</f>
        <v>03501004</v>
      </c>
      <c r="F16" s="17">
        <v>51.7</v>
      </c>
      <c r="G16" s="17"/>
      <c r="H16" s="17">
        <v>51.7</v>
      </c>
      <c r="I16" s="22">
        <f>H:H*0.4</f>
        <v>20.68</v>
      </c>
      <c r="J16" s="22">
        <v>71</v>
      </c>
      <c r="K16" s="22">
        <f>J16*0.6</f>
        <v>42.6</v>
      </c>
      <c r="L16" s="22">
        <f>I16+K16</f>
        <v>63.28</v>
      </c>
      <c r="M16" s="13">
        <v>2</v>
      </c>
      <c r="N16" s="13" t="s">
        <v>23</v>
      </c>
      <c r="O16" s="13"/>
      <c r="P16" s="2"/>
      <c r="Q16" s="2"/>
      <c r="R16" s="2"/>
      <c r="S16" s="2"/>
      <c r="T16" s="2"/>
      <c r="U16" s="2"/>
      <c r="V16" s="2"/>
      <c r="W16" s="2"/>
    </row>
    <row r="17" s="1" customFormat="1" ht="20" customHeight="1" spans="1:22">
      <c r="A17" s="13" t="s">
        <v>16</v>
      </c>
      <c r="B17" s="16" t="s">
        <v>48</v>
      </c>
      <c r="C17" s="16" t="s">
        <v>53</v>
      </c>
      <c r="D17" s="15" t="s">
        <v>54</v>
      </c>
      <c r="E17" s="16" t="str">
        <f>VLOOKUP(B:B,[1]Sheet1!$G$1:$H$65536,2,0)</f>
        <v>03501004</v>
      </c>
      <c r="F17" s="17">
        <v>52.7</v>
      </c>
      <c r="G17" s="17"/>
      <c r="H17" s="17">
        <v>52.7</v>
      </c>
      <c r="I17" s="22">
        <f>H:H*0.4</f>
        <v>21.08</v>
      </c>
      <c r="J17" s="22" t="s">
        <v>26</v>
      </c>
      <c r="K17" s="22" t="s">
        <v>26</v>
      </c>
      <c r="L17" s="22" t="s">
        <v>27</v>
      </c>
      <c r="M17" s="13" t="s">
        <v>27</v>
      </c>
      <c r="N17" s="13" t="s">
        <v>23</v>
      </c>
      <c r="O17" s="13"/>
      <c r="P17" s="21"/>
      <c r="Q17" s="21"/>
      <c r="R17" s="21"/>
      <c r="S17" s="21"/>
      <c r="T17" s="21"/>
      <c r="U17" s="21"/>
      <c r="V17" s="21"/>
    </row>
    <row r="18" s="1" customFormat="1" ht="20" customHeight="1" spans="1:22">
      <c r="A18" s="13" t="s">
        <v>16</v>
      </c>
      <c r="B18" s="14" t="s">
        <v>55</v>
      </c>
      <c r="C18" s="15" t="s">
        <v>56</v>
      </c>
      <c r="D18" s="15" t="s">
        <v>57</v>
      </c>
      <c r="E18" s="16" t="str">
        <f>VLOOKUP(B:B,[1]Sheet1!$G$1:$H$65536,2,0)</f>
        <v>03501005</v>
      </c>
      <c r="F18" s="17">
        <v>66.1</v>
      </c>
      <c r="G18" s="17"/>
      <c r="H18" s="17">
        <v>66.1</v>
      </c>
      <c r="I18" s="22">
        <f t="shared" si="0"/>
        <v>26.44</v>
      </c>
      <c r="J18" s="22">
        <v>84.3</v>
      </c>
      <c r="K18" s="22">
        <f>J18*0.6</f>
        <v>50.58</v>
      </c>
      <c r="L18" s="22">
        <f>I18+K18</f>
        <v>77.02</v>
      </c>
      <c r="M18" s="13">
        <v>1</v>
      </c>
      <c r="N18" s="23" t="s">
        <v>20</v>
      </c>
      <c r="O18" s="13"/>
      <c r="P18" s="21"/>
      <c r="Q18" s="21"/>
      <c r="R18" s="21"/>
      <c r="S18" s="21"/>
      <c r="T18" s="21"/>
      <c r="U18" s="21"/>
      <c r="V18" s="21"/>
    </row>
    <row r="19" s="2" customFormat="1" ht="20" customHeight="1" spans="1:23">
      <c r="A19" s="13" t="s">
        <v>16</v>
      </c>
      <c r="B19" s="14" t="s">
        <v>55</v>
      </c>
      <c r="C19" s="15" t="s">
        <v>58</v>
      </c>
      <c r="D19" s="15" t="s">
        <v>59</v>
      </c>
      <c r="E19" s="16" t="str">
        <f>VLOOKUP(B:B,[1]Sheet1!$G$1:$H$65536,2,0)</f>
        <v>03501005</v>
      </c>
      <c r="F19" s="17">
        <v>64.9</v>
      </c>
      <c r="G19" s="17"/>
      <c r="H19" s="17">
        <v>64.9</v>
      </c>
      <c r="I19" s="22">
        <f t="shared" si="0"/>
        <v>25.96</v>
      </c>
      <c r="J19" s="22">
        <v>80.7</v>
      </c>
      <c r="K19" s="22">
        <f>J19*0.6</f>
        <v>48.42</v>
      </c>
      <c r="L19" s="22">
        <f>I19+K19</f>
        <v>74.38</v>
      </c>
      <c r="M19" s="13">
        <v>2</v>
      </c>
      <c r="N19" s="13" t="s">
        <v>23</v>
      </c>
      <c r="O19" s="13"/>
      <c r="P19" s="21"/>
      <c r="Q19" s="21"/>
      <c r="R19" s="21"/>
      <c r="S19" s="21"/>
      <c r="T19" s="21"/>
      <c r="U19" s="21"/>
      <c r="V19" s="21"/>
      <c r="W19" s="1"/>
    </row>
    <row r="20" s="1" customFormat="1" ht="20" customHeight="1" spans="1:22">
      <c r="A20" s="13" t="s">
        <v>16</v>
      </c>
      <c r="B20" s="14" t="s">
        <v>55</v>
      </c>
      <c r="C20" s="15" t="s">
        <v>60</v>
      </c>
      <c r="D20" s="15" t="s">
        <v>61</v>
      </c>
      <c r="E20" s="16" t="str">
        <f>VLOOKUP(B:B,[1]Sheet1!$G$1:$H$65536,2,0)</f>
        <v>03501005</v>
      </c>
      <c r="F20" s="17">
        <v>64.6</v>
      </c>
      <c r="G20" s="17"/>
      <c r="H20" s="17">
        <v>64.6</v>
      </c>
      <c r="I20" s="22">
        <f t="shared" si="0"/>
        <v>25.84</v>
      </c>
      <c r="J20" s="22">
        <v>75.4</v>
      </c>
      <c r="K20" s="22">
        <f>J20*0.6</f>
        <v>45.24</v>
      </c>
      <c r="L20" s="22">
        <f>I20+K20</f>
        <v>71.08</v>
      </c>
      <c r="M20" s="13">
        <v>3</v>
      </c>
      <c r="N20" s="13" t="s">
        <v>23</v>
      </c>
      <c r="O20" s="13"/>
      <c r="P20" s="21"/>
      <c r="Q20" s="21"/>
      <c r="R20" s="21"/>
      <c r="S20" s="21"/>
      <c r="T20" s="21"/>
      <c r="U20" s="21"/>
      <c r="V20" s="21"/>
    </row>
    <row r="21" s="1" customFormat="1" ht="20" customHeight="1" spans="1:22">
      <c r="A21" s="13" t="s">
        <v>16</v>
      </c>
      <c r="B21" s="14" t="s">
        <v>62</v>
      </c>
      <c r="C21" s="15" t="s">
        <v>63</v>
      </c>
      <c r="D21" s="15" t="s">
        <v>64</v>
      </c>
      <c r="E21" s="16" t="str">
        <f>VLOOKUP(B:B,[1]Sheet1!$G$1:$H$65536,2,0)</f>
        <v>03501006</v>
      </c>
      <c r="F21" s="17">
        <v>61.7</v>
      </c>
      <c r="G21" s="17"/>
      <c r="H21" s="17">
        <v>61.7</v>
      </c>
      <c r="I21" s="22">
        <f>H:H*0.4</f>
        <v>24.68</v>
      </c>
      <c r="J21" s="22">
        <v>81.3</v>
      </c>
      <c r="K21" s="22">
        <f>J21*0.6</f>
        <v>48.78</v>
      </c>
      <c r="L21" s="22">
        <f>I21+K21</f>
        <v>73.46</v>
      </c>
      <c r="M21" s="13">
        <v>1</v>
      </c>
      <c r="N21" s="23" t="s">
        <v>20</v>
      </c>
      <c r="O21" s="13"/>
      <c r="P21" s="21"/>
      <c r="Q21" s="21"/>
      <c r="R21" s="21"/>
      <c r="S21" s="21"/>
      <c r="T21" s="21"/>
      <c r="U21" s="21"/>
      <c r="V21" s="21"/>
    </row>
    <row r="22" s="2" customFormat="1" ht="20" customHeight="1" spans="1:15">
      <c r="A22" s="13" t="s">
        <v>16</v>
      </c>
      <c r="B22" s="14" t="s">
        <v>62</v>
      </c>
      <c r="C22" s="15" t="s">
        <v>65</v>
      </c>
      <c r="D22" s="15" t="s">
        <v>66</v>
      </c>
      <c r="E22" s="16" t="str">
        <f>VLOOKUP(B:B,[1]Sheet1!$G$1:$H$65536,2,0)</f>
        <v>03501006</v>
      </c>
      <c r="F22" s="17">
        <v>58.7</v>
      </c>
      <c r="G22" s="17"/>
      <c r="H22" s="17">
        <v>58.7</v>
      </c>
      <c r="I22" s="22">
        <f>H:H*0.4</f>
        <v>23.48</v>
      </c>
      <c r="J22" s="22">
        <v>79.7</v>
      </c>
      <c r="K22" s="22">
        <f>J22*0.6</f>
        <v>47.82</v>
      </c>
      <c r="L22" s="22">
        <f>I22+K22</f>
        <v>71.3</v>
      </c>
      <c r="M22" s="13">
        <v>2</v>
      </c>
      <c r="N22" s="13" t="s">
        <v>23</v>
      </c>
      <c r="O22" s="13"/>
    </row>
    <row r="23" s="1" customFormat="1" ht="20" customHeight="1" spans="1:22">
      <c r="A23" s="13" t="s">
        <v>16</v>
      </c>
      <c r="B23" s="14" t="s">
        <v>62</v>
      </c>
      <c r="C23" s="15" t="s">
        <v>67</v>
      </c>
      <c r="D23" s="15" t="s">
        <v>68</v>
      </c>
      <c r="E23" s="16" t="str">
        <f>VLOOKUP(B:B,[1]Sheet1!$G$1:$H$65536,2,0)</f>
        <v>03501006</v>
      </c>
      <c r="F23" s="17">
        <v>62.4</v>
      </c>
      <c r="G23" s="17"/>
      <c r="H23" s="17">
        <v>62.4</v>
      </c>
      <c r="I23" s="22">
        <f>H:H*0.4</f>
        <v>24.96</v>
      </c>
      <c r="J23" s="22" t="s">
        <v>26</v>
      </c>
      <c r="K23" s="22" t="s">
        <v>26</v>
      </c>
      <c r="L23" s="22" t="s">
        <v>27</v>
      </c>
      <c r="M23" s="13" t="s">
        <v>27</v>
      </c>
      <c r="N23" s="13" t="s">
        <v>23</v>
      </c>
      <c r="O23" s="13"/>
      <c r="P23" s="21"/>
      <c r="Q23" s="21"/>
      <c r="R23" s="21"/>
      <c r="S23" s="21"/>
      <c r="T23" s="21"/>
      <c r="U23" s="21"/>
      <c r="V23" s="21"/>
    </row>
    <row r="24" s="1" customFormat="1" ht="20" customHeight="1" spans="1:22">
      <c r="A24" s="13" t="s">
        <v>16</v>
      </c>
      <c r="B24" s="14" t="s">
        <v>69</v>
      </c>
      <c r="C24" s="15" t="s">
        <v>70</v>
      </c>
      <c r="D24" s="15" t="s">
        <v>71</v>
      </c>
      <c r="E24" s="16" t="str">
        <f>VLOOKUP(B:B,[1]Sheet1!$G$1:$H$65536,2,0)</f>
        <v>03501007</v>
      </c>
      <c r="F24" s="17">
        <v>60.6</v>
      </c>
      <c r="G24" s="17"/>
      <c r="H24" s="17">
        <v>60.6</v>
      </c>
      <c r="I24" s="22">
        <f t="shared" si="0"/>
        <v>24.24</v>
      </c>
      <c r="J24" s="22">
        <v>83.2</v>
      </c>
      <c r="K24" s="22">
        <f>J24*0.6</f>
        <v>49.92</v>
      </c>
      <c r="L24" s="22">
        <f>I24+K24</f>
        <v>74.16</v>
      </c>
      <c r="M24" s="13">
        <v>1</v>
      </c>
      <c r="N24" s="23" t="s">
        <v>20</v>
      </c>
      <c r="O24" s="13"/>
      <c r="P24" s="21"/>
      <c r="Q24" s="21"/>
      <c r="R24" s="21"/>
      <c r="S24" s="21"/>
      <c r="T24" s="21"/>
      <c r="U24" s="21"/>
      <c r="V24" s="21"/>
    </row>
    <row r="25" s="1" customFormat="1" ht="20" customHeight="1" spans="1:22">
      <c r="A25" s="13" t="s">
        <v>16</v>
      </c>
      <c r="B25" s="14" t="s">
        <v>69</v>
      </c>
      <c r="C25" s="15" t="s">
        <v>72</v>
      </c>
      <c r="D25" s="15" t="s">
        <v>73</v>
      </c>
      <c r="E25" s="16" t="str">
        <f>VLOOKUP(B:B,[1]Sheet1!$G$1:$H$65536,2,0)</f>
        <v>03501007</v>
      </c>
      <c r="F25" s="17">
        <v>61.3</v>
      </c>
      <c r="G25" s="17"/>
      <c r="H25" s="17">
        <v>61.3</v>
      </c>
      <c r="I25" s="22">
        <f t="shared" si="0"/>
        <v>24.52</v>
      </c>
      <c r="J25" s="22">
        <v>80</v>
      </c>
      <c r="K25" s="22">
        <f>J25*0.6</f>
        <v>48</v>
      </c>
      <c r="L25" s="22">
        <f>I25+K25</f>
        <v>72.52</v>
      </c>
      <c r="M25" s="13">
        <v>2</v>
      </c>
      <c r="N25" s="13" t="s">
        <v>23</v>
      </c>
      <c r="O25" s="13"/>
      <c r="P25" s="21"/>
      <c r="Q25" s="21"/>
      <c r="R25" s="21"/>
      <c r="S25" s="21"/>
      <c r="T25" s="21"/>
      <c r="U25" s="21"/>
      <c r="V25" s="21"/>
    </row>
    <row r="26" s="1" customFormat="1" ht="20" customHeight="1" spans="1:23">
      <c r="A26" s="13" t="s">
        <v>16</v>
      </c>
      <c r="B26" s="16" t="s">
        <v>69</v>
      </c>
      <c r="C26" s="16" t="s">
        <v>74</v>
      </c>
      <c r="D26" s="15" t="s">
        <v>75</v>
      </c>
      <c r="E26" s="16" t="str">
        <f>VLOOKUP(B:B,[1]Sheet1!$G$1:$H$65536,2,0)</f>
        <v>03501007</v>
      </c>
      <c r="F26" s="17">
        <v>59</v>
      </c>
      <c r="G26" s="17"/>
      <c r="H26" s="17">
        <v>59</v>
      </c>
      <c r="I26" s="22">
        <f t="shared" si="0"/>
        <v>23.6</v>
      </c>
      <c r="J26" s="22">
        <v>80</v>
      </c>
      <c r="K26" s="22">
        <f>J26*0.6</f>
        <v>48</v>
      </c>
      <c r="L26" s="22">
        <f>I26+K26</f>
        <v>71.6</v>
      </c>
      <c r="M26" s="13">
        <v>3</v>
      </c>
      <c r="N26" s="13" t="s">
        <v>23</v>
      </c>
      <c r="O26" s="13"/>
      <c r="P26" s="21"/>
      <c r="Q26" s="21"/>
      <c r="R26" s="21"/>
      <c r="S26" s="21"/>
      <c r="T26" s="21"/>
      <c r="U26" s="21"/>
      <c r="V26" s="21"/>
      <c r="W26" s="2"/>
    </row>
    <row r="27" s="1" customFormat="1" ht="20" customHeight="1" spans="1:23">
      <c r="A27" s="13" t="s">
        <v>16</v>
      </c>
      <c r="B27" s="14" t="s">
        <v>76</v>
      </c>
      <c r="C27" s="18" t="s">
        <v>77</v>
      </c>
      <c r="D27" s="18" t="s">
        <v>78</v>
      </c>
      <c r="E27" s="18" t="str">
        <f>VLOOKUP(B:B,[1]Sheet1!$G$1:$H$65536,2,0)</f>
        <v>03501008</v>
      </c>
      <c r="F27" s="19">
        <v>61.5</v>
      </c>
      <c r="G27" s="19"/>
      <c r="H27" s="19">
        <v>61.5</v>
      </c>
      <c r="I27" s="24">
        <f>H:H*0.4</f>
        <v>24.6</v>
      </c>
      <c r="J27" s="22">
        <v>84.4</v>
      </c>
      <c r="K27" s="22">
        <f>J27*0.6</f>
        <v>50.64</v>
      </c>
      <c r="L27" s="22">
        <f>I27+K27</f>
        <v>75.24</v>
      </c>
      <c r="M27" s="13">
        <v>1</v>
      </c>
      <c r="N27" s="23" t="s">
        <v>20</v>
      </c>
      <c r="O27" s="13"/>
      <c r="P27" s="2"/>
      <c r="Q27" s="2"/>
      <c r="R27" s="2"/>
      <c r="S27" s="2"/>
      <c r="T27" s="2"/>
      <c r="U27" s="2"/>
      <c r="V27" s="2"/>
      <c r="W27" s="2"/>
    </row>
    <row r="28" s="2" customFormat="1" ht="20" customHeight="1" spans="1:23">
      <c r="A28" s="13" t="s">
        <v>16</v>
      </c>
      <c r="B28" s="14" t="s">
        <v>76</v>
      </c>
      <c r="C28" s="18" t="s">
        <v>79</v>
      </c>
      <c r="D28" s="18" t="s">
        <v>80</v>
      </c>
      <c r="E28" s="18" t="str">
        <f>VLOOKUP(B:B,[1]Sheet1!$G$1:$H$65536,2,0)</f>
        <v>03501008</v>
      </c>
      <c r="F28" s="19">
        <v>62.1</v>
      </c>
      <c r="G28" s="19"/>
      <c r="H28" s="19">
        <v>62.1</v>
      </c>
      <c r="I28" s="24">
        <f>H:H*0.4</f>
        <v>24.84</v>
      </c>
      <c r="J28" s="22">
        <v>80.7</v>
      </c>
      <c r="K28" s="22">
        <f>J28*0.6</f>
        <v>48.42</v>
      </c>
      <c r="L28" s="22">
        <f>I28+K28</f>
        <v>73.26</v>
      </c>
      <c r="M28" s="13">
        <v>2</v>
      </c>
      <c r="N28" s="13" t="s">
        <v>23</v>
      </c>
      <c r="O28" s="13"/>
      <c r="P28" s="21"/>
      <c r="Q28" s="21"/>
      <c r="R28" s="21"/>
      <c r="S28" s="21"/>
      <c r="T28" s="21"/>
      <c r="U28" s="21"/>
      <c r="V28" s="21"/>
      <c r="W28" s="1"/>
    </row>
    <row r="29" s="2" customFormat="1" ht="20" customHeight="1" spans="1:23">
      <c r="A29" s="13" t="s">
        <v>16</v>
      </c>
      <c r="B29" s="14" t="s">
        <v>76</v>
      </c>
      <c r="C29" s="18" t="s">
        <v>81</v>
      </c>
      <c r="D29" s="18" t="s">
        <v>82</v>
      </c>
      <c r="E29" s="18" t="str">
        <f>VLOOKUP(B:B,[1]Sheet1!$G$1:$H$65536,2,0)</f>
        <v>03501008</v>
      </c>
      <c r="F29" s="19">
        <v>64.7</v>
      </c>
      <c r="G29" s="19"/>
      <c r="H29" s="19">
        <v>64.7</v>
      </c>
      <c r="I29" s="24">
        <f>H:H*0.4</f>
        <v>25.88</v>
      </c>
      <c r="J29" s="22" t="s">
        <v>26</v>
      </c>
      <c r="K29" s="22" t="s">
        <v>26</v>
      </c>
      <c r="L29" s="22" t="s">
        <v>27</v>
      </c>
      <c r="M29" s="13" t="s">
        <v>27</v>
      </c>
      <c r="N29" s="13" t="s">
        <v>23</v>
      </c>
      <c r="O29" s="13"/>
      <c r="W29" s="1"/>
    </row>
    <row r="30" s="1" customFormat="1" ht="20" customHeight="1" spans="1:22">
      <c r="A30" s="13" t="s">
        <v>16</v>
      </c>
      <c r="B30" s="14" t="s">
        <v>83</v>
      </c>
      <c r="C30" s="18" t="s">
        <v>84</v>
      </c>
      <c r="D30" s="18" t="s">
        <v>85</v>
      </c>
      <c r="E30" s="18" t="str">
        <f>VLOOKUP(B:B,[1]Sheet1!$G$1:$H$65536,2,0)</f>
        <v>03501009</v>
      </c>
      <c r="F30" s="19">
        <v>60.6</v>
      </c>
      <c r="G30" s="19">
        <v>4</v>
      </c>
      <c r="H30" s="19">
        <v>64.6</v>
      </c>
      <c r="I30" s="24">
        <f t="shared" si="0"/>
        <v>25.84</v>
      </c>
      <c r="J30" s="22">
        <v>84.2</v>
      </c>
      <c r="K30" s="22">
        <f t="shared" ref="K28:K41" si="1">J30*0.6</f>
        <v>50.52</v>
      </c>
      <c r="L30" s="22">
        <f t="shared" ref="L28:L41" si="2">I30+K30</f>
        <v>76.36</v>
      </c>
      <c r="M30" s="13">
        <v>1</v>
      </c>
      <c r="N30" s="23" t="s">
        <v>20</v>
      </c>
      <c r="O30" s="13"/>
      <c r="P30" s="21"/>
      <c r="Q30" s="21"/>
      <c r="R30" s="21"/>
      <c r="S30" s="21"/>
      <c r="T30" s="21"/>
      <c r="U30" s="21"/>
      <c r="V30" s="21"/>
    </row>
    <row r="31" s="1" customFormat="1" ht="20" customHeight="1" spans="1:22">
      <c r="A31" s="13" t="s">
        <v>16</v>
      </c>
      <c r="B31" s="14" t="s">
        <v>83</v>
      </c>
      <c r="C31" s="18" t="s">
        <v>86</v>
      </c>
      <c r="D31" s="18" t="s">
        <v>87</v>
      </c>
      <c r="E31" s="18" t="str">
        <f>VLOOKUP(B:B,[1]Sheet1!$G$1:$H$65536,2,0)</f>
        <v>03501009</v>
      </c>
      <c r="F31" s="19">
        <v>61.9</v>
      </c>
      <c r="G31" s="19"/>
      <c r="H31" s="19">
        <v>61.9</v>
      </c>
      <c r="I31" s="24">
        <f t="shared" si="0"/>
        <v>24.76</v>
      </c>
      <c r="J31" s="22">
        <v>77.2</v>
      </c>
      <c r="K31" s="22">
        <f t="shared" si="1"/>
        <v>46.32</v>
      </c>
      <c r="L31" s="22">
        <f t="shared" si="2"/>
        <v>71.08</v>
      </c>
      <c r="M31" s="13">
        <v>2</v>
      </c>
      <c r="N31" s="13" t="s">
        <v>23</v>
      </c>
      <c r="O31" s="13"/>
      <c r="P31" s="21"/>
      <c r="Q31" s="21"/>
      <c r="R31" s="21"/>
      <c r="S31" s="21"/>
      <c r="T31" s="21"/>
      <c r="U31" s="21"/>
      <c r="V31" s="21"/>
    </row>
    <row r="32" s="1" customFormat="1" ht="20" customHeight="1" spans="1:23">
      <c r="A32" s="13" t="s">
        <v>16</v>
      </c>
      <c r="B32" s="14" t="s">
        <v>83</v>
      </c>
      <c r="C32" s="18" t="s">
        <v>88</v>
      </c>
      <c r="D32" s="18" t="s">
        <v>89</v>
      </c>
      <c r="E32" s="18" t="str">
        <f>VLOOKUP(B:B,[1]Sheet1!$G$1:$H$65536,2,0)</f>
        <v>03501009</v>
      </c>
      <c r="F32" s="19">
        <v>60.4</v>
      </c>
      <c r="G32" s="19"/>
      <c r="H32" s="19">
        <v>60.4</v>
      </c>
      <c r="I32" s="24">
        <f t="shared" si="0"/>
        <v>24.16</v>
      </c>
      <c r="J32" s="22">
        <v>72.6</v>
      </c>
      <c r="K32" s="22">
        <f t="shared" si="1"/>
        <v>43.56</v>
      </c>
      <c r="L32" s="22">
        <f t="shared" si="2"/>
        <v>67.72</v>
      </c>
      <c r="M32" s="13">
        <v>3</v>
      </c>
      <c r="N32" s="13" t="s">
        <v>23</v>
      </c>
      <c r="O32" s="13"/>
      <c r="P32" s="2"/>
      <c r="Q32" s="2"/>
      <c r="R32" s="2"/>
      <c r="S32" s="2"/>
      <c r="T32" s="2"/>
      <c r="U32" s="2"/>
      <c r="V32" s="2"/>
      <c r="W32" s="2"/>
    </row>
    <row r="33" s="2" customFormat="1" ht="20" customHeight="1" spans="1:15">
      <c r="A33" s="13" t="s">
        <v>16</v>
      </c>
      <c r="B33" s="14" t="s">
        <v>90</v>
      </c>
      <c r="C33" s="18" t="s">
        <v>91</v>
      </c>
      <c r="D33" s="18" t="s">
        <v>92</v>
      </c>
      <c r="E33" s="18" t="str">
        <f>VLOOKUP(B:B,[1]Sheet1!$G$1:$H$65536,2,0)</f>
        <v>03501010</v>
      </c>
      <c r="F33" s="19">
        <v>73.3</v>
      </c>
      <c r="G33" s="19"/>
      <c r="H33" s="19">
        <v>73.3</v>
      </c>
      <c r="I33" s="24">
        <f t="shared" si="0"/>
        <v>29.32</v>
      </c>
      <c r="J33" s="22">
        <v>85.4</v>
      </c>
      <c r="K33" s="22">
        <f t="shared" si="1"/>
        <v>51.24</v>
      </c>
      <c r="L33" s="22">
        <f t="shared" si="2"/>
        <v>80.56</v>
      </c>
      <c r="M33" s="13">
        <v>1</v>
      </c>
      <c r="N33" s="23" t="s">
        <v>20</v>
      </c>
      <c r="O33" s="13"/>
    </row>
    <row r="34" s="2" customFormat="1" ht="20" customHeight="1" spans="1:23">
      <c r="A34" s="13" t="s">
        <v>16</v>
      </c>
      <c r="B34" s="14" t="s">
        <v>90</v>
      </c>
      <c r="C34" s="18" t="s">
        <v>93</v>
      </c>
      <c r="D34" s="18" t="s">
        <v>94</v>
      </c>
      <c r="E34" s="18" t="str">
        <f>VLOOKUP(B:B,[1]Sheet1!$G$1:$H$65536,2,0)</f>
        <v>03501010</v>
      </c>
      <c r="F34" s="19">
        <v>73</v>
      </c>
      <c r="G34" s="19"/>
      <c r="H34" s="19">
        <v>73</v>
      </c>
      <c r="I34" s="24">
        <f t="shared" si="0"/>
        <v>29.2</v>
      </c>
      <c r="J34" s="22">
        <v>84</v>
      </c>
      <c r="K34" s="22">
        <f t="shared" si="1"/>
        <v>50.4</v>
      </c>
      <c r="L34" s="22">
        <f t="shared" si="2"/>
        <v>79.6</v>
      </c>
      <c r="M34" s="13">
        <v>2</v>
      </c>
      <c r="N34" s="23" t="s">
        <v>20</v>
      </c>
      <c r="O34" s="13"/>
      <c r="P34" s="21"/>
      <c r="Q34" s="21"/>
      <c r="R34" s="21"/>
      <c r="S34" s="21"/>
      <c r="T34" s="21"/>
      <c r="U34" s="21"/>
      <c r="V34" s="21"/>
      <c r="W34" s="1"/>
    </row>
    <row r="35" s="1" customFormat="1" ht="20" customHeight="1" spans="1:22">
      <c r="A35" s="13" t="s">
        <v>16</v>
      </c>
      <c r="B35" s="14" t="s">
        <v>90</v>
      </c>
      <c r="C35" s="18" t="s">
        <v>95</v>
      </c>
      <c r="D35" s="18" t="s">
        <v>96</v>
      </c>
      <c r="E35" s="18" t="str">
        <f>VLOOKUP(B:B,[1]Sheet1!$G$1:$H$65536,2,0)</f>
        <v>03501010</v>
      </c>
      <c r="F35" s="19">
        <v>69</v>
      </c>
      <c r="G35" s="19"/>
      <c r="H35" s="19">
        <v>69</v>
      </c>
      <c r="I35" s="24">
        <f t="shared" ref="I35:I66" si="3">H:H*0.4</f>
        <v>27.6</v>
      </c>
      <c r="J35" s="22">
        <v>84.8</v>
      </c>
      <c r="K35" s="22">
        <f t="shared" si="1"/>
        <v>50.88</v>
      </c>
      <c r="L35" s="22">
        <f t="shared" si="2"/>
        <v>78.48</v>
      </c>
      <c r="M35" s="13">
        <v>3</v>
      </c>
      <c r="N35" s="23" t="s">
        <v>20</v>
      </c>
      <c r="O35" s="13"/>
      <c r="P35" s="21"/>
      <c r="Q35" s="21"/>
      <c r="R35" s="21"/>
      <c r="S35" s="21"/>
      <c r="T35" s="21"/>
      <c r="U35" s="21"/>
      <c r="V35" s="21"/>
    </row>
    <row r="36" s="2" customFormat="1" ht="20" customHeight="1" spans="1:15">
      <c r="A36" s="13" t="s">
        <v>16</v>
      </c>
      <c r="B36" s="14" t="s">
        <v>90</v>
      </c>
      <c r="C36" s="18" t="s">
        <v>97</v>
      </c>
      <c r="D36" s="18" t="s">
        <v>98</v>
      </c>
      <c r="E36" s="18" t="str">
        <f>VLOOKUP(B:B,[1]Sheet1!$G$1:$H$65536,2,0)</f>
        <v>03501010</v>
      </c>
      <c r="F36" s="19">
        <v>67.9</v>
      </c>
      <c r="G36" s="19"/>
      <c r="H36" s="19">
        <v>67.9</v>
      </c>
      <c r="I36" s="24">
        <f t="shared" si="3"/>
        <v>27.16</v>
      </c>
      <c r="J36" s="22">
        <v>81.6</v>
      </c>
      <c r="K36" s="22">
        <f t="shared" si="1"/>
        <v>48.96</v>
      </c>
      <c r="L36" s="22">
        <f t="shared" si="2"/>
        <v>76.12</v>
      </c>
      <c r="M36" s="13">
        <v>4</v>
      </c>
      <c r="N36" s="13" t="s">
        <v>23</v>
      </c>
      <c r="O36" s="13"/>
    </row>
    <row r="37" s="2" customFormat="1" ht="20" customHeight="1" spans="1:15">
      <c r="A37" s="13" t="s">
        <v>16</v>
      </c>
      <c r="B37" s="14" t="s">
        <v>90</v>
      </c>
      <c r="C37" s="18" t="s">
        <v>99</v>
      </c>
      <c r="D37" s="18" t="s">
        <v>100</v>
      </c>
      <c r="E37" s="18" t="str">
        <f>VLOOKUP(B:B,[1]Sheet1!$G$1:$H$65536,2,0)</f>
        <v>03501010</v>
      </c>
      <c r="F37" s="19">
        <v>64.9</v>
      </c>
      <c r="G37" s="19"/>
      <c r="H37" s="19">
        <v>64.9</v>
      </c>
      <c r="I37" s="24">
        <f t="shared" si="3"/>
        <v>25.96</v>
      </c>
      <c r="J37" s="25">
        <v>78</v>
      </c>
      <c r="K37" s="22">
        <f t="shared" si="1"/>
        <v>46.8</v>
      </c>
      <c r="L37" s="22">
        <f t="shared" si="2"/>
        <v>72.76</v>
      </c>
      <c r="M37" s="13">
        <v>5</v>
      </c>
      <c r="N37" s="13" t="s">
        <v>23</v>
      </c>
      <c r="O37" s="26"/>
    </row>
    <row r="38" s="1" customFormat="1" ht="20" customHeight="1" spans="1:23">
      <c r="A38" s="13" t="s">
        <v>16</v>
      </c>
      <c r="B38" s="14" t="s">
        <v>90</v>
      </c>
      <c r="C38" s="18" t="s">
        <v>101</v>
      </c>
      <c r="D38" s="18" t="s">
        <v>102</v>
      </c>
      <c r="E38" s="18" t="str">
        <f>VLOOKUP(B:B,[1]Sheet1!$G$1:$H$65536,2,0)</f>
        <v>03501010</v>
      </c>
      <c r="F38" s="19">
        <v>69.2</v>
      </c>
      <c r="G38" s="19"/>
      <c r="H38" s="19">
        <v>69.2</v>
      </c>
      <c r="I38" s="24">
        <f t="shared" si="3"/>
        <v>27.68</v>
      </c>
      <c r="J38" s="22">
        <v>74.6</v>
      </c>
      <c r="K38" s="22">
        <f t="shared" si="1"/>
        <v>44.76</v>
      </c>
      <c r="L38" s="22">
        <f t="shared" si="2"/>
        <v>72.44</v>
      </c>
      <c r="M38" s="13">
        <v>6</v>
      </c>
      <c r="N38" s="13" t="s">
        <v>23</v>
      </c>
      <c r="O38" s="13"/>
      <c r="P38" s="2"/>
      <c r="Q38" s="2"/>
      <c r="R38" s="2"/>
      <c r="S38" s="2"/>
      <c r="T38" s="2"/>
      <c r="U38" s="2"/>
      <c r="V38" s="2"/>
      <c r="W38" s="2"/>
    </row>
    <row r="39" s="1" customFormat="1" ht="20" customHeight="1" spans="1:22">
      <c r="A39" s="13" t="s">
        <v>16</v>
      </c>
      <c r="B39" s="14" t="s">
        <v>90</v>
      </c>
      <c r="C39" s="18" t="s">
        <v>103</v>
      </c>
      <c r="D39" s="18" t="s">
        <v>104</v>
      </c>
      <c r="E39" s="18" t="str">
        <f>VLOOKUP(B:B,[1]Sheet1!$G$1:$H$65536,2,0)</f>
        <v>03501010</v>
      </c>
      <c r="F39" s="19">
        <v>67.1</v>
      </c>
      <c r="G39" s="19"/>
      <c r="H39" s="19">
        <v>67.1</v>
      </c>
      <c r="I39" s="24">
        <f t="shared" si="3"/>
        <v>26.84</v>
      </c>
      <c r="J39" s="22">
        <v>72.4</v>
      </c>
      <c r="K39" s="22">
        <f t="shared" si="1"/>
        <v>43.44</v>
      </c>
      <c r="L39" s="22">
        <f t="shared" si="2"/>
        <v>70.28</v>
      </c>
      <c r="M39" s="13">
        <v>7</v>
      </c>
      <c r="N39" s="13" t="s">
        <v>23</v>
      </c>
      <c r="O39" s="13"/>
      <c r="P39" s="21"/>
      <c r="Q39" s="21"/>
      <c r="R39" s="21"/>
      <c r="S39" s="21"/>
      <c r="T39" s="21"/>
      <c r="U39" s="21"/>
      <c r="V39" s="21"/>
    </row>
    <row r="40" s="1" customFormat="1" ht="20" customHeight="1" spans="1:22">
      <c r="A40" s="13" t="s">
        <v>16</v>
      </c>
      <c r="B40" s="14" t="s">
        <v>90</v>
      </c>
      <c r="C40" s="18" t="s">
        <v>105</v>
      </c>
      <c r="D40" s="18" t="s">
        <v>106</v>
      </c>
      <c r="E40" s="18" t="str">
        <f>VLOOKUP(B:B,[1]Sheet1!$G$1:$H$65536,2,0)</f>
        <v>03501010</v>
      </c>
      <c r="F40" s="19">
        <v>66</v>
      </c>
      <c r="G40" s="19"/>
      <c r="H40" s="19">
        <v>66</v>
      </c>
      <c r="I40" s="24">
        <f t="shared" si="3"/>
        <v>26.4</v>
      </c>
      <c r="J40" s="25">
        <v>72.4</v>
      </c>
      <c r="K40" s="22">
        <f t="shared" si="1"/>
        <v>43.44</v>
      </c>
      <c r="L40" s="22">
        <f t="shared" si="2"/>
        <v>69.84</v>
      </c>
      <c r="M40" s="13">
        <v>8</v>
      </c>
      <c r="N40" s="13" t="s">
        <v>23</v>
      </c>
      <c r="O40" s="26"/>
      <c r="P40" s="21"/>
      <c r="Q40" s="21"/>
      <c r="R40" s="21"/>
      <c r="S40" s="21"/>
      <c r="T40" s="21"/>
      <c r="U40" s="21"/>
      <c r="V40" s="21"/>
    </row>
    <row r="41" s="1" customFormat="1" ht="20" customHeight="1" spans="1:22">
      <c r="A41" s="13" t="s">
        <v>16</v>
      </c>
      <c r="B41" s="16" t="s">
        <v>90</v>
      </c>
      <c r="C41" s="18" t="s">
        <v>107</v>
      </c>
      <c r="D41" s="18" t="s">
        <v>108</v>
      </c>
      <c r="E41" s="18" t="str">
        <f>VLOOKUP(B:B,[1]Sheet1!$G$1:$H$65536,2,0)</f>
        <v>03501010</v>
      </c>
      <c r="F41" s="19">
        <v>64.4</v>
      </c>
      <c r="G41" s="19"/>
      <c r="H41" s="19">
        <v>64.4</v>
      </c>
      <c r="I41" s="24">
        <f t="shared" si="3"/>
        <v>25.76</v>
      </c>
      <c r="J41" s="25">
        <v>70.8</v>
      </c>
      <c r="K41" s="22">
        <f t="shared" si="1"/>
        <v>42.48</v>
      </c>
      <c r="L41" s="22">
        <f t="shared" si="2"/>
        <v>68.24</v>
      </c>
      <c r="M41" s="13">
        <v>9</v>
      </c>
      <c r="N41" s="13" t="s">
        <v>23</v>
      </c>
      <c r="O41" s="26"/>
      <c r="P41" s="21"/>
      <c r="Q41" s="21"/>
      <c r="R41" s="21"/>
      <c r="S41" s="21"/>
      <c r="T41" s="21"/>
      <c r="U41" s="21"/>
      <c r="V41" s="21"/>
    </row>
    <row r="42" s="1" customFormat="1" ht="20" customHeight="1" spans="1:22">
      <c r="A42" s="13" t="s">
        <v>16</v>
      </c>
      <c r="B42" s="14" t="s">
        <v>109</v>
      </c>
      <c r="C42" s="18" t="s">
        <v>110</v>
      </c>
      <c r="D42" s="18" t="s">
        <v>111</v>
      </c>
      <c r="E42" s="18" t="str">
        <f>VLOOKUP(B:B,[1]Sheet1!$G$1:$H$65536,2,0)</f>
        <v>03501011</v>
      </c>
      <c r="F42" s="19">
        <v>75.6</v>
      </c>
      <c r="G42" s="19"/>
      <c r="H42" s="19">
        <v>75.6</v>
      </c>
      <c r="I42" s="24">
        <f>H:H*0.4</f>
        <v>30.24</v>
      </c>
      <c r="J42" s="25">
        <v>83.8</v>
      </c>
      <c r="K42" s="22">
        <f>J42*0.6</f>
        <v>50.28</v>
      </c>
      <c r="L42" s="22">
        <f>I42+K42</f>
        <v>80.52</v>
      </c>
      <c r="M42" s="26">
        <v>1</v>
      </c>
      <c r="N42" s="23" t="s">
        <v>20</v>
      </c>
      <c r="O42" s="26"/>
      <c r="P42" s="21"/>
      <c r="Q42" s="21"/>
      <c r="R42" s="21"/>
      <c r="S42" s="21"/>
      <c r="T42" s="21"/>
      <c r="U42" s="21"/>
      <c r="V42" s="21"/>
    </row>
    <row r="43" s="1" customFormat="1" ht="20" customHeight="1" spans="1:22">
      <c r="A43" s="13" t="s">
        <v>16</v>
      </c>
      <c r="B43" s="14" t="s">
        <v>109</v>
      </c>
      <c r="C43" s="18" t="s">
        <v>112</v>
      </c>
      <c r="D43" s="18" t="s">
        <v>113</v>
      </c>
      <c r="E43" s="18" t="str">
        <f>VLOOKUP(B:B,[1]Sheet1!$G$1:$H$65536,2,0)</f>
        <v>03501011</v>
      </c>
      <c r="F43" s="19">
        <v>73.5</v>
      </c>
      <c r="G43" s="19"/>
      <c r="H43" s="19">
        <v>73.5</v>
      </c>
      <c r="I43" s="24">
        <f>H:H*0.4</f>
        <v>29.4</v>
      </c>
      <c r="J43" s="25">
        <v>76.8</v>
      </c>
      <c r="K43" s="22">
        <f>J43*0.6</f>
        <v>46.08</v>
      </c>
      <c r="L43" s="22">
        <f>I43+K43</f>
        <v>75.48</v>
      </c>
      <c r="M43" s="26">
        <v>2</v>
      </c>
      <c r="N43" s="13" t="s">
        <v>23</v>
      </c>
      <c r="O43" s="26"/>
      <c r="P43" s="21"/>
      <c r="Q43" s="21"/>
      <c r="R43" s="21"/>
      <c r="S43" s="21"/>
      <c r="T43" s="21"/>
      <c r="U43" s="21"/>
      <c r="V43" s="21"/>
    </row>
    <row r="44" s="1" customFormat="1" ht="20" customHeight="1" spans="1:22">
      <c r="A44" s="13" t="s">
        <v>16</v>
      </c>
      <c r="B44" s="14" t="s">
        <v>109</v>
      </c>
      <c r="C44" s="18" t="s">
        <v>114</v>
      </c>
      <c r="D44" s="18" t="s">
        <v>115</v>
      </c>
      <c r="E44" s="18" t="str">
        <f>VLOOKUP(B:B,[1]Sheet1!$G$1:$H$65536,2,0)</f>
        <v>03501011</v>
      </c>
      <c r="F44" s="19">
        <v>67</v>
      </c>
      <c r="G44" s="19"/>
      <c r="H44" s="19">
        <v>67</v>
      </c>
      <c r="I44" s="24">
        <f>H:H*0.4</f>
        <v>26.8</v>
      </c>
      <c r="J44" s="22" t="s">
        <v>26</v>
      </c>
      <c r="K44" s="22" t="s">
        <v>26</v>
      </c>
      <c r="L44" s="22" t="s">
        <v>27</v>
      </c>
      <c r="M44" s="13" t="s">
        <v>27</v>
      </c>
      <c r="N44" s="13" t="s">
        <v>23</v>
      </c>
      <c r="O44" s="26"/>
      <c r="P44" s="21"/>
      <c r="Q44" s="21"/>
      <c r="R44" s="21"/>
      <c r="S44" s="21"/>
      <c r="T44" s="21"/>
      <c r="U44" s="21"/>
      <c r="V44" s="21"/>
    </row>
    <row r="45" s="1" customFormat="1" ht="20" customHeight="1" spans="1:22">
      <c r="A45" s="13" t="s">
        <v>16</v>
      </c>
      <c r="B45" s="14" t="s">
        <v>116</v>
      </c>
      <c r="C45" s="15" t="s">
        <v>117</v>
      </c>
      <c r="D45" s="15" t="s">
        <v>118</v>
      </c>
      <c r="E45" s="16" t="str">
        <f>VLOOKUP(B:B,[1]Sheet1!$G$1:$H$65536,2,0)</f>
        <v>03501012</v>
      </c>
      <c r="F45" s="17">
        <v>72.4</v>
      </c>
      <c r="G45" s="17"/>
      <c r="H45" s="17">
        <v>72.4</v>
      </c>
      <c r="I45" s="22">
        <f t="shared" si="3"/>
        <v>28.96</v>
      </c>
      <c r="J45" s="25">
        <v>87.4</v>
      </c>
      <c r="K45" s="22">
        <f>J45*0.6</f>
        <v>52.44</v>
      </c>
      <c r="L45" s="22">
        <f>I45+K45</f>
        <v>81.4</v>
      </c>
      <c r="M45" s="26">
        <v>1</v>
      </c>
      <c r="N45" s="23" t="s">
        <v>20</v>
      </c>
      <c r="O45" s="26"/>
      <c r="P45" s="21"/>
      <c r="Q45" s="21"/>
      <c r="R45" s="21"/>
      <c r="S45" s="21"/>
      <c r="T45" s="21"/>
      <c r="U45" s="21"/>
      <c r="V45" s="21"/>
    </row>
    <row r="46" s="1" customFormat="1" ht="20" customHeight="1" spans="1:22">
      <c r="A46" s="13" t="s">
        <v>16</v>
      </c>
      <c r="B46" s="14" t="s">
        <v>116</v>
      </c>
      <c r="C46" s="15" t="s">
        <v>119</v>
      </c>
      <c r="D46" s="15" t="s">
        <v>120</v>
      </c>
      <c r="E46" s="16" t="str">
        <f>VLOOKUP(B:B,[1]Sheet1!$G$1:$H$65536,2,0)</f>
        <v>03501012</v>
      </c>
      <c r="F46" s="17">
        <v>68.3</v>
      </c>
      <c r="G46" s="17"/>
      <c r="H46" s="17">
        <v>68.3</v>
      </c>
      <c r="I46" s="22">
        <f t="shared" si="3"/>
        <v>27.32</v>
      </c>
      <c r="J46" s="25">
        <v>80</v>
      </c>
      <c r="K46" s="22">
        <f>J46*0.6</f>
        <v>48</v>
      </c>
      <c r="L46" s="22">
        <f>I46+K46</f>
        <v>75.32</v>
      </c>
      <c r="M46" s="26">
        <v>2</v>
      </c>
      <c r="N46" s="13" t="s">
        <v>23</v>
      </c>
      <c r="O46" s="26"/>
      <c r="P46" s="21"/>
      <c r="Q46" s="21"/>
      <c r="R46" s="21"/>
      <c r="S46" s="21"/>
      <c r="T46" s="21"/>
      <c r="U46" s="21"/>
      <c r="V46" s="21"/>
    </row>
    <row r="47" s="1" customFormat="1" ht="20" customHeight="1" spans="1:22">
      <c r="A47" s="13" t="s">
        <v>16</v>
      </c>
      <c r="B47" s="16" t="s">
        <v>116</v>
      </c>
      <c r="C47" s="16" t="s">
        <v>121</v>
      </c>
      <c r="D47" s="15" t="s">
        <v>122</v>
      </c>
      <c r="E47" s="16" t="str">
        <f>VLOOKUP(B:B,[1]Sheet1!$G$1:$H$65536,2,0)</f>
        <v>03501012</v>
      </c>
      <c r="F47" s="17">
        <v>66.7</v>
      </c>
      <c r="G47" s="17"/>
      <c r="H47" s="17">
        <v>66.7</v>
      </c>
      <c r="I47" s="22">
        <f t="shared" si="3"/>
        <v>26.68</v>
      </c>
      <c r="J47" s="25">
        <v>78</v>
      </c>
      <c r="K47" s="22">
        <f>J47*0.6</f>
        <v>46.8</v>
      </c>
      <c r="L47" s="22">
        <f>I47+K47</f>
        <v>73.48</v>
      </c>
      <c r="M47" s="26">
        <v>3</v>
      </c>
      <c r="N47" s="13" t="s">
        <v>23</v>
      </c>
      <c r="O47" s="26"/>
      <c r="P47" s="21"/>
      <c r="Q47" s="21"/>
      <c r="R47" s="21"/>
      <c r="S47" s="21"/>
      <c r="T47" s="21"/>
      <c r="U47" s="21"/>
      <c r="V47" s="21"/>
    </row>
    <row r="48" s="1" customFormat="1" ht="20" customHeight="1" spans="1:22">
      <c r="A48" s="13" t="s">
        <v>16</v>
      </c>
      <c r="B48" s="14" t="s">
        <v>123</v>
      </c>
      <c r="C48" s="15" t="s">
        <v>124</v>
      </c>
      <c r="D48" s="15" t="s">
        <v>125</v>
      </c>
      <c r="E48" s="16" t="str">
        <f>VLOOKUP(B:B,[1]Sheet1!$G$1:$H$65536,2,0)</f>
        <v>03501013</v>
      </c>
      <c r="F48" s="17">
        <v>67.1</v>
      </c>
      <c r="G48" s="17"/>
      <c r="H48" s="17">
        <v>67.1</v>
      </c>
      <c r="I48" s="22">
        <f>H:H*0.4</f>
        <v>26.84</v>
      </c>
      <c r="J48" s="25">
        <v>81.2</v>
      </c>
      <c r="K48" s="22">
        <f>J48*0.6</f>
        <v>48.72</v>
      </c>
      <c r="L48" s="22">
        <f>I48+K48</f>
        <v>75.56</v>
      </c>
      <c r="M48" s="26">
        <v>1</v>
      </c>
      <c r="N48" s="23" t="s">
        <v>20</v>
      </c>
      <c r="O48" s="26"/>
      <c r="P48" s="21"/>
      <c r="Q48" s="21"/>
      <c r="R48" s="21"/>
      <c r="S48" s="21"/>
      <c r="T48" s="21"/>
      <c r="U48" s="21"/>
      <c r="V48" s="21"/>
    </row>
    <row r="49" s="1" customFormat="1" ht="20" customHeight="1" spans="1:22">
      <c r="A49" s="13" t="s">
        <v>16</v>
      </c>
      <c r="B49" s="14" t="s">
        <v>123</v>
      </c>
      <c r="C49" s="15" t="s">
        <v>126</v>
      </c>
      <c r="D49" s="15" t="s">
        <v>127</v>
      </c>
      <c r="E49" s="16" t="str">
        <f>VLOOKUP(B:B,[1]Sheet1!$G$1:$H$65536,2,0)</f>
        <v>03501013</v>
      </c>
      <c r="F49" s="17">
        <v>65.3</v>
      </c>
      <c r="G49" s="17"/>
      <c r="H49" s="17">
        <v>65.3</v>
      </c>
      <c r="I49" s="22">
        <f>H:H*0.4</f>
        <v>26.12</v>
      </c>
      <c r="J49" s="25">
        <v>79</v>
      </c>
      <c r="K49" s="22">
        <f>J49*0.6</f>
        <v>47.4</v>
      </c>
      <c r="L49" s="22">
        <f>I49+K49</f>
        <v>73.52</v>
      </c>
      <c r="M49" s="26">
        <v>2</v>
      </c>
      <c r="N49" s="23" t="s">
        <v>20</v>
      </c>
      <c r="O49" s="26"/>
      <c r="P49" s="21"/>
      <c r="Q49" s="21"/>
      <c r="R49" s="21"/>
      <c r="S49" s="21"/>
      <c r="T49" s="21"/>
      <c r="U49" s="21"/>
      <c r="V49" s="21"/>
    </row>
    <row r="50" s="1" customFormat="1" ht="20" customHeight="1" spans="1:22">
      <c r="A50" s="13" t="s">
        <v>16</v>
      </c>
      <c r="B50" s="14" t="s">
        <v>123</v>
      </c>
      <c r="C50" s="15" t="s">
        <v>128</v>
      </c>
      <c r="D50" s="15" t="s">
        <v>129</v>
      </c>
      <c r="E50" s="16" t="str">
        <f>VLOOKUP(B:B,[1]Sheet1!$G$1:$H$65536,2,0)</f>
        <v>03501013</v>
      </c>
      <c r="F50" s="17">
        <v>64.5</v>
      </c>
      <c r="G50" s="17"/>
      <c r="H50" s="17">
        <v>64.5</v>
      </c>
      <c r="I50" s="22">
        <f>H:H*0.4</f>
        <v>25.8</v>
      </c>
      <c r="J50" s="25">
        <v>77.2</v>
      </c>
      <c r="K50" s="22">
        <f>J50*0.6</f>
        <v>46.32</v>
      </c>
      <c r="L50" s="22">
        <f>I50+K50</f>
        <v>72.12</v>
      </c>
      <c r="M50" s="26">
        <v>3</v>
      </c>
      <c r="N50" s="13" t="s">
        <v>23</v>
      </c>
      <c r="O50" s="26"/>
      <c r="P50" s="21"/>
      <c r="Q50" s="21"/>
      <c r="R50" s="21"/>
      <c r="S50" s="21"/>
      <c r="T50" s="21"/>
      <c r="U50" s="21"/>
      <c r="V50" s="21"/>
    </row>
    <row r="51" s="1" customFormat="1" ht="20" customHeight="1" spans="1:22">
      <c r="A51" s="13" t="s">
        <v>16</v>
      </c>
      <c r="B51" s="16" t="s">
        <v>123</v>
      </c>
      <c r="C51" s="16" t="s">
        <v>130</v>
      </c>
      <c r="D51" s="15" t="s">
        <v>131</v>
      </c>
      <c r="E51" s="16" t="str">
        <f>VLOOKUP(B:B,[1]Sheet1!$G$1:$H$65536,2,0)</f>
        <v>03501013</v>
      </c>
      <c r="F51" s="17">
        <v>51.7</v>
      </c>
      <c r="G51" s="17"/>
      <c r="H51" s="17">
        <v>51.7</v>
      </c>
      <c r="I51" s="22">
        <f>H:H*0.4</f>
        <v>20.68</v>
      </c>
      <c r="J51" s="25">
        <v>74.1</v>
      </c>
      <c r="K51" s="22">
        <f>J51*0.6</f>
        <v>44.46</v>
      </c>
      <c r="L51" s="22">
        <f>I51+K51</f>
        <v>65.14</v>
      </c>
      <c r="M51" s="26">
        <v>4</v>
      </c>
      <c r="N51" s="13" t="s">
        <v>23</v>
      </c>
      <c r="O51" s="26"/>
      <c r="P51" s="21"/>
      <c r="Q51" s="21"/>
      <c r="R51" s="21"/>
      <c r="S51" s="21"/>
      <c r="T51" s="21"/>
      <c r="U51" s="21"/>
      <c r="V51" s="21"/>
    </row>
    <row r="52" s="1" customFormat="1" ht="20" customHeight="1" spans="1:22">
      <c r="A52" s="13" t="s">
        <v>16</v>
      </c>
      <c r="B52" s="16" t="s">
        <v>123</v>
      </c>
      <c r="C52" s="16" t="s">
        <v>132</v>
      </c>
      <c r="D52" s="15" t="s">
        <v>133</v>
      </c>
      <c r="E52" s="16" t="str">
        <f>VLOOKUP(B:B,[1]Sheet1!$G$1:$H$65536,2,0)</f>
        <v>03501013</v>
      </c>
      <c r="F52" s="17">
        <v>51.1</v>
      </c>
      <c r="G52" s="17"/>
      <c r="H52" s="17">
        <v>51.1</v>
      </c>
      <c r="I52" s="22">
        <f>H:H*0.4</f>
        <v>20.44</v>
      </c>
      <c r="J52" s="25">
        <v>64.8</v>
      </c>
      <c r="K52" s="22">
        <f>J52*0.6</f>
        <v>38.88</v>
      </c>
      <c r="L52" s="22">
        <f>I52+K52</f>
        <v>59.32</v>
      </c>
      <c r="M52" s="26">
        <v>5</v>
      </c>
      <c r="N52" s="13" t="s">
        <v>23</v>
      </c>
      <c r="O52" s="26"/>
      <c r="P52" s="21"/>
      <c r="Q52" s="21"/>
      <c r="R52" s="21"/>
      <c r="S52" s="21"/>
      <c r="T52" s="21"/>
      <c r="U52" s="21"/>
      <c r="V52" s="21"/>
    </row>
    <row r="53" s="1" customFormat="1" ht="20" customHeight="1" spans="1:22">
      <c r="A53" s="13" t="s">
        <v>16</v>
      </c>
      <c r="B53" s="14" t="s">
        <v>123</v>
      </c>
      <c r="C53" s="15" t="s">
        <v>134</v>
      </c>
      <c r="D53" s="27" t="s">
        <v>135</v>
      </c>
      <c r="E53" s="16" t="str">
        <f>VLOOKUP(B:B,[1]Sheet1!$G$1:$H$65536,2,0)</f>
        <v>03501013</v>
      </c>
      <c r="F53" s="17">
        <v>59.5</v>
      </c>
      <c r="G53" s="17"/>
      <c r="H53" s="17">
        <v>59.5</v>
      </c>
      <c r="I53" s="22">
        <f>H:H*0.4</f>
        <v>23.8</v>
      </c>
      <c r="J53" s="22" t="s">
        <v>26</v>
      </c>
      <c r="K53" s="22" t="s">
        <v>26</v>
      </c>
      <c r="L53" s="22" t="s">
        <v>27</v>
      </c>
      <c r="M53" s="13" t="s">
        <v>27</v>
      </c>
      <c r="N53" s="13" t="s">
        <v>23</v>
      </c>
      <c r="O53" s="26"/>
      <c r="P53" s="21"/>
      <c r="Q53" s="21"/>
      <c r="R53" s="21"/>
      <c r="S53" s="21"/>
      <c r="T53" s="21"/>
      <c r="U53" s="21"/>
      <c r="V53" s="21"/>
    </row>
    <row r="54" s="1" customFormat="1" ht="20" customHeight="1" spans="1:22">
      <c r="A54" s="13" t="s">
        <v>16</v>
      </c>
      <c r="B54" s="14" t="s">
        <v>136</v>
      </c>
      <c r="C54" s="18" t="s">
        <v>137</v>
      </c>
      <c r="D54" s="15" t="s">
        <v>138</v>
      </c>
      <c r="E54" s="16" t="str">
        <f>VLOOKUP(B:B,[1]Sheet1!$G$1:$H$65536,2,0)</f>
        <v>03501014</v>
      </c>
      <c r="F54" s="17">
        <v>63</v>
      </c>
      <c r="G54" s="17"/>
      <c r="H54" s="17">
        <v>63</v>
      </c>
      <c r="I54" s="22">
        <f t="shared" si="3"/>
        <v>25.2</v>
      </c>
      <c r="J54" s="25">
        <v>84.6</v>
      </c>
      <c r="K54" s="22">
        <f t="shared" ref="K49:K62" si="4">J54*0.6</f>
        <v>50.76</v>
      </c>
      <c r="L54" s="22">
        <f t="shared" ref="L49:L62" si="5">I54+K54</f>
        <v>75.96</v>
      </c>
      <c r="M54" s="26">
        <v>1</v>
      </c>
      <c r="N54" s="23" t="s">
        <v>20</v>
      </c>
      <c r="O54" s="26"/>
      <c r="P54" s="21"/>
      <c r="Q54" s="21"/>
      <c r="R54" s="21"/>
      <c r="S54" s="21"/>
      <c r="T54" s="21"/>
      <c r="U54" s="21"/>
      <c r="V54" s="21"/>
    </row>
    <row r="55" s="1" customFormat="1" ht="20" customHeight="1" spans="1:22">
      <c r="A55" s="13" t="s">
        <v>16</v>
      </c>
      <c r="B55" s="16" t="s">
        <v>136</v>
      </c>
      <c r="C55" s="18" t="s">
        <v>139</v>
      </c>
      <c r="D55" s="15" t="s">
        <v>140</v>
      </c>
      <c r="E55" s="16" t="str">
        <f>VLOOKUP(B:B,[1]Sheet1!$G$1:$H$65536,2,0)</f>
        <v>03501014</v>
      </c>
      <c r="F55" s="17">
        <v>55.7</v>
      </c>
      <c r="G55" s="17"/>
      <c r="H55" s="17">
        <v>55.7</v>
      </c>
      <c r="I55" s="22">
        <f t="shared" si="3"/>
        <v>22.28</v>
      </c>
      <c r="J55" s="25">
        <v>71</v>
      </c>
      <c r="K55" s="22">
        <f t="shared" si="4"/>
        <v>42.6</v>
      </c>
      <c r="L55" s="22">
        <f t="shared" si="5"/>
        <v>64.88</v>
      </c>
      <c r="M55" s="26">
        <v>2</v>
      </c>
      <c r="N55" s="13" t="s">
        <v>23</v>
      </c>
      <c r="O55" s="26"/>
      <c r="P55" s="21"/>
      <c r="Q55" s="21"/>
      <c r="R55" s="21"/>
      <c r="S55" s="21"/>
      <c r="T55" s="21"/>
      <c r="U55" s="21"/>
      <c r="V55" s="21"/>
    </row>
    <row r="56" s="1" customFormat="1" ht="20" customHeight="1" spans="1:22">
      <c r="A56" s="13" t="s">
        <v>16</v>
      </c>
      <c r="B56" s="14" t="s">
        <v>136</v>
      </c>
      <c r="C56" s="18" t="s">
        <v>141</v>
      </c>
      <c r="D56" s="15" t="s">
        <v>142</v>
      </c>
      <c r="E56" s="16" t="str">
        <f>VLOOKUP(B:B,[1]Sheet1!$G$1:$H$65536,2,0)</f>
        <v>03501014</v>
      </c>
      <c r="F56" s="17">
        <v>59.1</v>
      </c>
      <c r="G56" s="17"/>
      <c r="H56" s="17">
        <v>59.1</v>
      </c>
      <c r="I56" s="22">
        <f t="shared" si="3"/>
        <v>23.64</v>
      </c>
      <c r="J56" s="25">
        <v>61</v>
      </c>
      <c r="K56" s="22">
        <f t="shared" si="4"/>
        <v>36.6</v>
      </c>
      <c r="L56" s="22">
        <f t="shared" si="5"/>
        <v>60.24</v>
      </c>
      <c r="M56" s="26">
        <v>3</v>
      </c>
      <c r="N56" s="13" t="s">
        <v>23</v>
      </c>
      <c r="O56" s="26"/>
      <c r="P56" s="21"/>
      <c r="Q56" s="21"/>
      <c r="R56" s="21"/>
      <c r="S56" s="21"/>
      <c r="T56" s="21"/>
      <c r="U56" s="21"/>
      <c r="V56" s="21"/>
    </row>
    <row r="57" s="1" customFormat="1" ht="20" customHeight="1" spans="1:22">
      <c r="A57" s="13" t="s">
        <v>16</v>
      </c>
      <c r="B57" s="14" t="s">
        <v>143</v>
      </c>
      <c r="C57" s="18" t="s">
        <v>144</v>
      </c>
      <c r="D57" s="15" t="s">
        <v>145</v>
      </c>
      <c r="E57" s="16" t="str">
        <f>VLOOKUP(B:B,[1]Sheet1!$G$1:$H$65536,2,0)</f>
        <v>03501015</v>
      </c>
      <c r="F57" s="17">
        <v>69.1</v>
      </c>
      <c r="G57" s="17"/>
      <c r="H57" s="17">
        <v>69.1</v>
      </c>
      <c r="I57" s="22">
        <f t="shared" si="3"/>
        <v>27.64</v>
      </c>
      <c r="J57" s="25">
        <v>86.2</v>
      </c>
      <c r="K57" s="22">
        <f t="shared" si="4"/>
        <v>51.72</v>
      </c>
      <c r="L57" s="22">
        <f t="shared" si="5"/>
        <v>79.36</v>
      </c>
      <c r="M57" s="26">
        <v>1</v>
      </c>
      <c r="N57" s="23" t="s">
        <v>20</v>
      </c>
      <c r="O57" s="26"/>
      <c r="P57" s="21"/>
      <c r="Q57" s="21"/>
      <c r="R57" s="21"/>
      <c r="S57" s="21"/>
      <c r="T57" s="21"/>
      <c r="U57" s="21"/>
      <c r="V57" s="21"/>
    </row>
    <row r="58" s="1" customFormat="1" ht="20" customHeight="1" spans="1:22">
      <c r="A58" s="13" t="s">
        <v>16</v>
      </c>
      <c r="B58" s="16" t="s">
        <v>143</v>
      </c>
      <c r="C58" s="18" t="s">
        <v>146</v>
      </c>
      <c r="D58" s="15" t="s">
        <v>147</v>
      </c>
      <c r="E58" s="16" t="str">
        <f>VLOOKUP(B:B,[1]Sheet1!$G$1:$H$65536,2,0)</f>
        <v>03501015</v>
      </c>
      <c r="F58" s="17">
        <v>62.9</v>
      </c>
      <c r="G58" s="17"/>
      <c r="H58" s="17">
        <v>62.9</v>
      </c>
      <c r="I58" s="22">
        <f t="shared" si="3"/>
        <v>25.16</v>
      </c>
      <c r="J58" s="25">
        <v>79.4</v>
      </c>
      <c r="K58" s="22">
        <f t="shared" si="4"/>
        <v>47.64</v>
      </c>
      <c r="L58" s="22">
        <f t="shared" si="5"/>
        <v>72.8</v>
      </c>
      <c r="M58" s="26">
        <v>2</v>
      </c>
      <c r="N58" s="13" t="s">
        <v>23</v>
      </c>
      <c r="O58" s="26"/>
      <c r="P58" s="21"/>
      <c r="Q58" s="21"/>
      <c r="R58" s="21"/>
      <c r="S58" s="21"/>
      <c r="T58" s="21"/>
      <c r="U58" s="21"/>
      <c r="V58" s="21"/>
    </row>
    <row r="59" s="1" customFormat="1" ht="20" customHeight="1" spans="1:22">
      <c r="A59" s="13" t="s">
        <v>16</v>
      </c>
      <c r="B59" s="14" t="s">
        <v>143</v>
      </c>
      <c r="C59" s="18" t="s">
        <v>148</v>
      </c>
      <c r="D59" s="15" t="s">
        <v>149</v>
      </c>
      <c r="E59" s="16" t="str">
        <f>VLOOKUP(B:B,[1]Sheet1!$G$1:$H$65536,2,0)</f>
        <v>03501015</v>
      </c>
      <c r="F59" s="17">
        <v>70</v>
      </c>
      <c r="G59" s="17"/>
      <c r="H59" s="17">
        <v>70</v>
      </c>
      <c r="I59" s="22">
        <f t="shared" si="3"/>
        <v>28</v>
      </c>
      <c r="J59" s="25">
        <v>73</v>
      </c>
      <c r="K59" s="22">
        <f t="shared" si="4"/>
        <v>43.8</v>
      </c>
      <c r="L59" s="22">
        <f t="shared" si="5"/>
        <v>71.8</v>
      </c>
      <c r="M59" s="26">
        <v>3</v>
      </c>
      <c r="N59" s="13" t="s">
        <v>23</v>
      </c>
      <c r="O59" s="26"/>
      <c r="P59" s="21"/>
      <c r="Q59" s="21"/>
      <c r="R59" s="21"/>
      <c r="S59" s="21"/>
      <c r="T59" s="21"/>
      <c r="U59" s="21"/>
      <c r="V59" s="21"/>
    </row>
    <row r="60" s="1" customFormat="1" ht="20" customHeight="1" spans="1:22">
      <c r="A60" s="13" t="s">
        <v>16</v>
      </c>
      <c r="B60" s="14" t="s">
        <v>150</v>
      </c>
      <c r="C60" s="18" t="s">
        <v>151</v>
      </c>
      <c r="D60" s="15" t="s">
        <v>152</v>
      </c>
      <c r="E60" s="16" t="str">
        <f>VLOOKUP(B:B,[1]Sheet1!$G$1:$H$65536,2,0)</f>
        <v>03501016</v>
      </c>
      <c r="F60" s="17">
        <v>63.9</v>
      </c>
      <c r="G60" s="17"/>
      <c r="H60" s="17">
        <v>63.9</v>
      </c>
      <c r="I60" s="22">
        <f t="shared" si="3"/>
        <v>25.56</v>
      </c>
      <c r="J60" s="25">
        <v>87</v>
      </c>
      <c r="K60" s="22">
        <f t="shared" si="4"/>
        <v>52.2</v>
      </c>
      <c r="L60" s="22">
        <f t="shared" si="5"/>
        <v>77.76</v>
      </c>
      <c r="M60" s="26">
        <v>1</v>
      </c>
      <c r="N60" s="23" t="s">
        <v>20</v>
      </c>
      <c r="O60" s="26"/>
      <c r="P60" s="21"/>
      <c r="Q60" s="21"/>
      <c r="R60" s="21"/>
      <c r="S60" s="21"/>
      <c r="T60" s="21"/>
      <c r="U60" s="21"/>
      <c r="V60" s="21"/>
    </row>
    <row r="61" s="1" customFormat="1" ht="20" customHeight="1" spans="1:22">
      <c r="A61" s="13" t="s">
        <v>16</v>
      </c>
      <c r="B61" s="16" t="s">
        <v>150</v>
      </c>
      <c r="C61" s="16" t="s">
        <v>153</v>
      </c>
      <c r="D61" s="15" t="s">
        <v>154</v>
      </c>
      <c r="E61" s="16" t="str">
        <f>VLOOKUP(B:B,[1]Sheet1!$G$1:$H$65536,2,0)</f>
        <v>03501016</v>
      </c>
      <c r="F61" s="17">
        <v>63</v>
      </c>
      <c r="G61" s="17"/>
      <c r="H61" s="17">
        <v>63</v>
      </c>
      <c r="I61" s="22">
        <f t="shared" si="3"/>
        <v>25.2</v>
      </c>
      <c r="J61" s="25">
        <v>82</v>
      </c>
      <c r="K61" s="22">
        <f t="shared" si="4"/>
        <v>49.2</v>
      </c>
      <c r="L61" s="22">
        <f t="shared" si="5"/>
        <v>74.4</v>
      </c>
      <c r="M61" s="26">
        <v>2</v>
      </c>
      <c r="N61" s="13" t="s">
        <v>23</v>
      </c>
      <c r="O61" s="26"/>
      <c r="P61" s="21"/>
      <c r="Q61" s="21"/>
      <c r="R61" s="21"/>
      <c r="S61" s="21"/>
      <c r="T61" s="21"/>
      <c r="U61" s="21"/>
      <c r="V61" s="21"/>
    </row>
    <row r="62" s="1" customFormat="1" ht="20" customHeight="1" spans="1:22">
      <c r="A62" s="13" t="s">
        <v>16</v>
      </c>
      <c r="B62" s="14" t="s">
        <v>150</v>
      </c>
      <c r="C62" s="15" t="s">
        <v>155</v>
      </c>
      <c r="D62" s="15" t="s">
        <v>156</v>
      </c>
      <c r="E62" s="16" t="str">
        <f>VLOOKUP(B:B,[1]Sheet1!$G$1:$H$65536,2,0)</f>
        <v>03501016</v>
      </c>
      <c r="F62" s="17">
        <v>66.6</v>
      </c>
      <c r="G62" s="17"/>
      <c r="H62" s="17">
        <v>66.6</v>
      </c>
      <c r="I62" s="22">
        <f t="shared" si="3"/>
        <v>26.64</v>
      </c>
      <c r="J62" s="25">
        <v>72.6</v>
      </c>
      <c r="K62" s="22">
        <f t="shared" si="4"/>
        <v>43.56</v>
      </c>
      <c r="L62" s="22">
        <f t="shared" si="5"/>
        <v>70.2</v>
      </c>
      <c r="M62" s="26">
        <v>3</v>
      </c>
      <c r="N62" s="13" t="s">
        <v>23</v>
      </c>
      <c r="O62" s="26"/>
      <c r="P62" s="21"/>
      <c r="Q62" s="21"/>
      <c r="R62" s="21"/>
      <c r="S62" s="21"/>
      <c r="T62" s="21"/>
      <c r="U62" s="21"/>
      <c r="V62" s="21"/>
    </row>
    <row r="63" s="1" customFormat="1" spans="6:22">
      <c r="F63" s="20"/>
      <c r="G63" s="20"/>
      <c r="H63" s="20"/>
      <c r="I63" s="20"/>
      <c r="J63" s="20"/>
      <c r="K63" s="20"/>
      <c r="L63" s="20"/>
      <c r="M63" s="1"/>
      <c r="N63" s="1"/>
      <c r="O63" s="1"/>
      <c r="P63" s="21"/>
      <c r="Q63" s="21"/>
      <c r="R63" s="21"/>
      <c r="S63" s="21"/>
      <c r="T63" s="21"/>
      <c r="U63" s="21"/>
      <c r="V63" s="21"/>
    </row>
    <row r="64" s="1" customFormat="1" spans="6:22">
      <c r="F64" s="20"/>
      <c r="G64" s="20"/>
      <c r="H64" s="20"/>
      <c r="I64" s="20"/>
      <c r="J64" s="20"/>
      <c r="K64" s="20"/>
      <c r="L64" s="20"/>
      <c r="M64" s="1"/>
      <c r="N64" s="1"/>
      <c r="O64" s="1"/>
      <c r="P64" s="21"/>
      <c r="Q64" s="21"/>
      <c r="R64" s="21"/>
      <c r="S64" s="21"/>
      <c r="T64" s="21"/>
      <c r="U64" s="21"/>
      <c r="V64" s="21"/>
    </row>
    <row r="65" s="1" customFormat="1" spans="6:22">
      <c r="F65" s="20"/>
      <c r="G65" s="20"/>
      <c r="H65" s="20"/>
      <c r="I65" s="20"/>
      <c r="J65" s="20"/>
      <c r="K65" s="20"/>
      <c r="L65" s="20"/>
      <c r="M65" s="1"/>
      <c r="N65" s="1"/>
      <c r="O65" s="1"/>
      <c r="P65" s="21"/>
      <c r="Q65" s="21"/>
      <c r="R65" s="21"/>
      <c r="S65" s="21"/>
      <c r="T65" s="21"/>
      <c r="U65" s="21"/>
      <c r="V65" s="21"/>
    </row>
    <row r="66" s="1" customFormat="1" spans="6:22">
      <c r="F66" s="20"/>
      <c r="G66" s="20"/>
      <c r="H66" s="20"/>
      <c r="I66" s="20"/>
      <c r="J66" s="20"/>
      <c r="K66" s="20"/>
      <c r="L66" s="20"/>
      <c r="M66" s="1"/>
      <c r="N66" s="1"/>
      <c r="O66" s="1"/>
      <c r="P66" s="21"/>
      <c r="Q66" s="21"/>
      <c r="R66" s="21"/>
      <c r="S66" s="21"/>
      <c r="T66" s="21"/>
      <c r="U66" s="21"/>
      <c r="V66" s="21"/>
    </row>
    <row r="67" s="1" customFormat="1" spans="6:22">
      <c r="F67" s="20"/>
      <c r="G67" s="20"/>
      <c r="H67" s="20"/>
      <c r="I67" s="20"/>
      <c r="J67" s="20"/>
      <c r="K67" s="20"/>
      <c r="L67" s="20"/>
      <c r="M67" s="1"/>
      <c r="N67" s="1"/>
      <c r="O67" s="1"/>
      <c r="P67" s="21"/>
      <c r="Q67" s="21"/>
      <c r="R67" s="21"/>
      <c r="S67" s="21"/>
      <c r="T67" s="21"/>
      <c r="U67" s="21"/>
      <c r="V67" s="21"/>
    </row>
    <row r="68" s="1" customFormat="1" spans="6:22">
      <c r="F68" s="20"/>
      <c r="G68" s="20"/>
      <c r="H68" s="20"/>
      <c r="I68" s="20"/>
      <c r="J68" s="20"/>
      <c r="K68" s="20"/>
      <c r="L68" s="20"/>
      <c r="M68" s="1"/>
      <c r="N68" s="1"/>
      <c r="O68" s="1"/>
      <c r="P68" s="21"/>
      <c r="Q68" s="21"/>
      <c r="R68" s="21"/>
      <c r="S68" s="21"/>
      <c r="T68" s="21"/>
      <c r="U68" s="21"/>
      <c r="V68" s="21"/>
    </row>
    <row r="69" s="1" customFormat="1" spans="6:22">
      <c r="F69" s="20"/>
      <c r="G69" s="20"/>
      <c r="H69" s="20"/>
      <c r="I69" s="20"/>
      <c r="J69" s="20"/>
      <c r="K69" s="20"/>
      <c r="L69" s="20"/>
      <c r="M69" s="1"/>
      <c r="N69" s="1"/>
      <c r="O69" s="1"/>
      <c r="P69" s="21"/>
      <c r="Q69" s="21"/>
      <c r="R69" s="21"/>
      <c r="S69" s="21"/>
      <c r="T69" s="21"/>
      <c r="U69" s="21"/>
      <c r="V69" s="21"/>
    </row>
    <row r="70" s="1" customFormat="1" spans="6:22">
      <c r="F70" s="20"/>
      <c r="G70" s="20"/>
      <c r="H70" s="20"/>
      <c r="I70" s="20"/>
      <c r="J70" s="20"/>
      <c r="K70" s="20"/>
      <c r="L70" s="20"/>
      <c r="M70" s="1"/>
      <c r="N70" s="1"/>
      <c r="O70" s="1"/>
      <c r="P70" s="21"/>
      <c r="Q70" s="21"/>
      <c r="R70" s="21"/>
      <c r="S70" s="21"/>
      <c r="T70" s="21"/>
      <c r="U70" s="21"/>
      <c r="V70" s="21"/>
    </row>
    <row r="71" s="1" customFormat="1" spans="6:22">
      <c r="F71" s="20"/>
      <c r="G71" s="20"/>
      <c r="H71" s="20"/>
      <c r="I71" s="20"/>
      <c r="J71" s="20"/>
      <c r="K71" s="20"/>
      <c r="L71" s="20"/>
      <c r="M71" s="1"/>
      <c r="N71" s="1"/>
      <c r="O71" s="1"/>
      <c r="P71" s="21"/>
      <c r="Q71" s="21"/>
      <c r="R71" s="21"/>
      <c r="S71" s="21"/>
      <c r="T71" s="21"/>
      <c r="U71" s="21"/>
      <c r="V71" s="21"/>
    </row>
  </sheetData>
  <sortState ref="A3:N62">
    <sortCondition ref="E3:E62"/>
    <sortCondition ref="L3:L62" descending="1"/>
  </sortState>
  <mergeCells count="1">
    <mergeCell ref="A1:O1"/>
  </mergeCells>
  <pageMargins left="0.700694444444445" right="0.700694444444445" top="0.751388888888889" bottom="0.751388888888889" header="0.298611111111111" footer="0.298611111111111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总成绩与体检人员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kiki</cp:lastModifiedBy>
  <dcterms:created xsi:type="dcterms:W3CDTF">2019-06-13T11:54:00Z</dcterms:created>
  <cp:lastPrinted>2023-05-20T08:33:00Z</cp:lastPrinted>
  <dcterms:modified xsi:type="dcterms:W3CDTF">2023-05-22T01:58:38Z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4A1F7719FB8D4F9CB9F72606A62B5AC7</vt:lpwstr>
  </property>
</Properties>
</file>