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z\Desktop\新建文件夹\"/>
    </mc:Choice>
  </mc:AlternateContent>
  <bookViews>
    <workbookView xWindow="0" yWindow="0" windowWidth="20925" windowHeight="9840" tabRatio="857" activeTab="1"/>
  </bookViews>
  <sheets>
    <sheet name="面试成绩汇总表" sheetId="10" r:id="rId1"/>
    <sheet name="综合成绩汇总表" sheetId="11" r:id="rId2"/>
  </sheets>
  <definedNames>
    <definedName name="_xlnm._FilterDatabase" localSheetId="0" hidden="1">面试成绩汇总表!$A$2:$F$17</definedName>
    <definedName name="_xlnm._FilterDatabase" localSheetId="1" hidden="1">综合成绩汇总表!$A$2:$J$17</definedName>
    <definedName name="_xlnm.Print_Titles" localSheetId="0">面试成绩汇总表!$1:$2</definedName>
    <definedName name="_xlnm.Print_Titles" localSheetId="1">综合成绩汇总表!$1:$2</definedName>
  </definedNames>
  <calcPr calcId="152511" fullPrecision="0"/>
</workbook>
</file>

<file path=xl/calcChain.xml><?xml version="1.0" encoding="utf-8"?>
<calcChain xmlns="http://schemas.openxmlformats.org/spreadsheetml/2006/main">
  <c r="F17" i="11" l="1"/>
  <c r="G17" i="11" s="1"/>
  <c r="H17" i="11" s="1"/>
  <c r="E17" i="11"/>
  <c r="F16" i="11"/>
  <c r="G16" i="11" s="1"/>
  <c r="E16" i="11"/>
  <c r="H16" i="11" s="1"/>
  <c r="F15" i="11"/>
  <c r="G15" i="11" s="1"/>
  <c r="H15" i="11" s="1"/>
  <c r="E15" i="11"/>
  <c r="G14" i="11"/>
  <c r="H14" i="11" s="1"/>
  <c r="F14" i="11"/>
  <c r="E14" i="11"/>
  <c r="F13" i="11"/>
  <c r="G13" i="11" s="1"/>
  <c r="H13" i="11" s="1"/>
  <c r="E13" i="11"/>
  <c r="F12" i="11"/>
  <c r="G12" i="11" s="1"/>
  <c r="E12" i="11"/>
  <c r="F11" i="11"/>
  <c r="G11" i="11" s="1"/>
  <c r="H11" i="11" s="1"/>
  <c r="E11" i="11"/>
  <c r="G10" i="11"/>
  <c r="H10" i="11" s="1"/>
  <c r="F10" i="11"/>
  <c r="E10" i="11"/>
  <c r="F9" i="11"/>
  <c r="G9" i="11" s="1"/>
  <c r="H9" i="11" s="1"/>
  <c r="E9" i="11"/>
  <c r="F8" i="11"/>
  <c r="G8" i="11" s="1"/>
  <c r="E8" i="11"/>
  <c r="H8" i="11" s="1"/>
  <c r="F7" i="11"/>
  <c r="G7" i="11" s="1"/>
  <c r="H7" i="11" s="1"/>
  <c r="E7" i="11"/>
  <c r="G6" i="11"/>
  <c r="H6" i="11" s="1"/>
  <c r="F6" i="11"/>
  <c r="E6" i="11"/>
  <c r="F5" i="11"/>
  <c r="G5" i="11" s="1"/>
  <c r="H5" i="11" s="1"/>
  <c r="E5" i="11"/>
  <c r="F4" i="11"/>
  <c r="G4" i="11" s="1"/>
  <c r="E4" i="11"/>
  <c r="H4" i="11" s="1"/>
  <c r="F3" i="11"/>
  <c r="G3" i="11" s="1"/>
  <c r="H3" i="11" s="1"/>
  <c r="E3" i="11"/>
  <c r="I5" i="11" l="1"/>
  <c r="I10" i="11"/>
  <c r="I16" i="11"/>
  <c r="I7" i="11"/>
  <c r="I9" i="11"/>
  <c r="I14" i="11"/>
  <c r="I11" i="11"/>
  <c r="I13" i="11"/>
  <c r="I6" i="11"/>
  <c r="H12" i="11"/>
  <c r="I12" i="11" s="1"/>
  <c r="I15" i="11"/>
  <c r="I17" i="11"/>
  <c r="I8" i="11" l="1"/>
  <c r="I4" i="11"/>
  <c r="I3" i="11"/>
</calcChain>
</file>

<file path=xl/sharedStrings.xml><?xml version="1.0" encoding="utf-8"?>
<sst xmlns="http://schemas.openxmlformats.org/spreadsheetml/2006/main" count="94" uniqueCount="45">
  <si>
    <t>海南省人民政府研究室2021年公开选调工作人员面试成绩汇总表</t>
  </si>
  <si>
    <t>序号</t>
  </si>
  <si>
    <t>报考岗位</t>
  </si>
  <si>
    <t>姓名</t>
  </si>
  <si>
    <t>抽签号</t>
  </si>
  <si>
    <t>面试成绩</t>
  </si>
  <si>
    <t>备注</t>
  </si>
  <si>
    <t>三级主任科员及以下工作人员</t>
  </si>
  <si>
    <t>康雪宁</t>
  </si>
  <si>
    <t>08</t>
  </si>
  <si>
    <t>周云鑫</t>
  </si>
  <si>
    <t>09</t>
  </si>
  <si>
    <t>王磊</t>
  </si>
  <si>
    <t>14</t>
  </si>
  <si>
    <t>黎家博</t>
  </si>
  <si>
    <t>06</t>
  </si>
  <si>
    <t>刘衍瑞</t>
  </si>
  <si>
    <t>05</t>
  </si>
  <si>
    <t>赵倩</t>
  </si>
  <si>
    <t>02</t>
  </si>
  <si>
    <t>吴淑仪</t>
  </si>
  <si>
    <t>缺考</t>
  </si>
  <si>
    <t>刘静</t>
  </si>
  <si>
    <t>13</t>
  </si>
  <si>
    <t>赵可</t>
  </si>
  <si>
    <t>07</t>
  </si>
  <si>
    <t>张帆</t>
  </si>
  <si>
    <t>12</t>
  </si>
  <si>
    <t>陈建平</t>
  </si>
  <si>
    <t>01</t>
  </si>
  <si>
    <t>黄萌月</t>
  </si>
  <si>
    <t>10</t>
  </si>
  <si>
    <t>李雷</t>
  </si>
  <si>
    <t>11</t>
  </si>
  <si>
    <t>刘华兵</t>
  </si>
  <si>
    <t>15</t>
  </si>
  <si>
    <t>贺万朋</t>
  </si>
  <si>
    <t>04</t>
  </si>
  <si>
    <t>笔试成绩</t>
  </si>
  <si>
    <t>笔试成绩*70%</t>
  </si>
  <si>
    <t>面试成绩*30%</t>
  </si>
  <si>
    <t>综合成绩</t>
  </si>
  <si>
    <t>排名</t>
  </si>
  <si>
    <t>面试缺考</t>
  </si>
  <si>
    <t>海南省人民政府研究室2021年公开选调工作人员
综合成绩汇总表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</si>
</sst>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5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5"/>
      <color indexed="57"/>
      <name val="宋体"/>
      <charset val="134"/>
    </font>
    <font>
      <b/>
      <sz val="13"/>
      <color indexed="57"/>
      <name val="宋体"/>
      <charset val="134"/>
    </font>
    <font>
      <b/>
      <sz val="11"/>
      <color indexed="10"/>
      <name val="宋体"/>
      <charset val="134"/>
    </font>
    <font>
      <sz val="11"/>
      <color indexed="17"/>
      <name val="宋体"/>
      <charset val="134"/>
    </font>
    <font>
      <sz val="18"/>
      <color indexed="57"/>
      <name val="宋体"/>
      <charset val="134"/>
    </font>
    <font>
      <sz val="11"/>
      <color indexed="8"/>
      <name val="宋体"/>
      <charset val="134"/>
    </font>
    <font>
      <b/>
      <sz val="11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family val="2"/>
    </font>
    <font>
      <sz val="10"/>
      <name val="Arial"/>
      <family val="2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9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8">
    <xf numFmtId="0" fontId="0" fillId="0" borderId="0"/>
    <xf numFmtId="0" fontId="10" fillId="5" borderId="4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6" fillId="8" borderId="10" applyNumberFormat="0" applyFont="0" applyAlignment="0" applyProtection="0">
      <alignment vertical="center"/>
    </xf>
    <xf numFmtId="0" fontId="16" fillId="8" borderId="10" applyNumberFormat="0" applyFont="0" applyAlignment="0" applyProtection="0">
      <alignment vertical="center"/>
    </xf>
    <xf numFmtId="0" fontId="16" fillId="8" borderId="10" applyNumberFormat="0" applyFont="0" applyAlignment="0" applyProtection="0">
      <alignment vertical="center"/>
    </xf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176" fontId="4" fillId="0" borderId="1" xfId="0" applyNumberFormat="1" applyFont="1" applyBorder="1"/>
  </cellXfs>
  <cellStyles count="58">
    <cellStyle name="标题 1 2" xfId="8"/>
    <cellStyle name="标题 1 3" xfId="7"/>
    <cellStyle name="标题 1 4" xfId="12"/>
    <cellStyle name="标题 2 2" xfId="18"/>
    <cellStyle name="标题 2 3" xfId="19"/>
    <cellStyle name="标题 2 4" xfId="20"/>
    <cellStyle name="标题 3 2" xfId="21"/>
    <cellStyle name="标题 3 3" xfId="22"/>
    <cellStyle name="标题 3 4" xfId="23"/>
    <cellStyle name="标题 4 2" xfId="24"/>
    <cellStyle name="标题 4 3" xfId="5"/>
    <cellStyle name="标题 4 4" xfId="25"/>
    <cellStyle name="标题 5" xfId="3"/>
    <cellStyle name="标题 6" xfId="6"/>
    <cellStyle name="标题 7" xfId="17"/>
    <cellStyle name="差 2" xfId="27"/>
    <cellStyle name="差 3" xfId="28"/>
    <cellStyle name="差 4" xfId="29"/>
    <cellStyle name="常规" xfId="0" builtinId="0"/>
    <cellStyle name="常规 2" xfId="30"/>
    <cellStyle name="常规 3" xfId="31"/>
    <cellStyle name="常规 4" xfId="32"/>
    <cellStyle name="常规 5" xfId="33"/>
    <cellStyle name="常规 6" xfId="4"/>
    <cellStyle name="常规 7" xfId="34"/>
    <cellStyle name="好 2" xfId="35"/>
    <cellStyle name="好 3" xfId="36"/>
    <cellStyle name="好 4" xfId="37"/>
    <cellStyle name="汇总 2" xfId="38"/>
    <cellStyle name="汇总 3" xfId="39"/>
    <cellStyle name="汇总 4" xfId="40"/>
    <cellStyle name="计算 2" xfId="2"/>
    <cellStyle name="计算 3" xfId="14"/>
    <cellStyle name="计算 4" xfId="15"/>
    <cellStyle name="检查单元格 2" xfId="26"/>
    <cellStyle name="检查单元格 3" xfId="41"/>
    <cellStyle name="检查单元格 4" xfId="42"/>
    <cellStyle name="解释性文本 2" xfId="43"/>
    <cellStyle name="解释性文本 3" xfId="44"/>
    <cellStyle name="解释性文本 4" xfId="45"/>
    <cellStyle name="警告文本 2" xfId="46"/>
    <cellStyle name="警告文本 3" xfId="47"/>
    <cellStyle name="警告文本 4" xfId="48"/>
    <cellStyle name="链接单元格 2" xfId="49"/>
    <cellStyle name="链接单元格 3" xfId="9"/>
    <cellStyle name="链接单元格 4" xfId="11"/>
    <cellStyle name="适中 2" xfId="16"/>
    <cellStyle name="适中 3" xfId="50"/>
    <cellStyle name="适中 4" xfId="51"/>
    <cellStyle name="输出 2" xfId="10"/>
    <cellStyle name="输出 3" xfId="1"/>
    <cellStyle name="输出 4" xfId="13"/>
    <cellStyle name="输入 2" xfId="52"/>
    <cellStyle name="输入 3" xfId="53"/>
    <cellStyle name="输入 4" xfId="54"/>
    <cellStyle name="注释 2" xfId="55"/>
    <cellStyle name="注释 3" xfId="56"/>
    <cellStyle name="注释 4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L5" sqref="L5"/>
    </sheetView>
  </sheetViews>
  <sheetFormatPr defaultColWidth="9" defaultRowHeight="47.1" customHeight="1" x14ac:dyDescent="0.15"/>
  <cols>
    <col min="1" max="1" width="6" style="3" customWidth="1"/>
    <col min="2" max="2" width="20.25" style="3" customWidth="1"/>
    <col min="3" max="3" width="12" style="3" customWidth="1"/>
    <col min="4" max="4" width="11.875" style="17" customWidth="1"/>
    <col min="5" max="5" width="14.125" style="5" customWidth="1"/>
    <col min="6" max="6" width="12.125" style="3" customWidth="1"/>
    <col min="7" max="16384" width="9" style="3"/>
  </cols>
  <sheetData>
    <row r="1" spans="1:11" ht="71.099999999999994" customHeight="1" x14ac:dyDescent="0.15">
      <c r="A1" s="21" t="s">
        <v>0</v>
      </c>
      <c r="B1" s="21"/>
      <c r="C1" s="21"/>
      <c r="D1" s="21"/>
      <c r="E1" s="21"/>
      <c r="F1" s="21"/>
    </row>
    <row r="2" spans="1:11" s="16" customFormat="1" ht="36" customHeight="1" x14ac:dyDescent="0.15">
      <c r="A2" s="18" t="s">
        <v>1</v>
      </c>
      <c r="B2" s="18" t="s">
        <v>2</v>
      </c>
      <c r="C2" s="18" t="s">
        <v>3</v>
      </c>
      <c r="D2" s="19" t="s">
        <v>4</v>
      </c>
      <c r="E2" s="18" t="s">
        <v>5</v>
      </c>
      <c r="F2" s="18" t="s">
        <v>6</v>
      </c>
    </row>
    <row r="3" spans="1:11" s="2" customFormat="1" ht="38.1" customHeight="1" x14ac:dyDescent="0.15">
      <c r="A3" s="10">
        <v>1</v>
      </c>
      <c r="B3" s="11" t="s">
        <v>7</v>
      </c>
      <c r="C3" s="12" t="s">
        <v>8</v>
      </c>
      <c r="D3" s="20" t="s">
        <v>9</v>
      </c>
      <c r="E3" s="15">
        <v>86.67</v>
      </c>
      <c r="F3" s="10"/>
    </row>
    <row r="4" spans="1:11" s="2" customFormat="1" ht="38.1" customHeight="1" x14ac:dyDescent="0.15">
      <c r="A4" s="10">
        <v>2</v>
      </c>
      <c r="B4" s="11" t="s">
        <v>7</v>
      </c>
      <c r="C4" s="12" t="s">
        <v>10</v>
      </c>
      <c r="D4" s="20" t="s">
        <v>11</v>
      </c>
      <c r="E4" s="15">
        <v>81.83</v>
      </c>
      <c r="F4" s="10"/>
    </row>
    <row r="5" spans="1:11" s="2" customFormat="1" ht="38.1" customHeight="1" x14ac:dyDescent="0.15">
      <c r="A5" s="10">
        <v>3</v>
      </c>
      <c r="B5" s="11" t="s">
        <v>7</v>
      </c>
      <c r="C5" s="12" t="s">
        <v>12</v>
      </c>
      <c r="D5" s="20" t="s">
        <v>13</v>
      </c>
      <c r="E5" s="15">
        <v>85</v>
      </c>
      <c r="F5" s="10"/>
    </row>
    <row r="6" spans="1:11" s="2" customFormat="1" ht="38.1" customHeight="1" x14ac:dyDescent="0.15">
      <c r="A6" s="10">
        <v>4</v>
      </c>
      <c r="B6" s="11" t="s">
        <v>7</v>
      </c>
      <c r="C6" s="12" t="s">
        <v>14</v>
      </c>
      <c r="D6" s="20" t="s">
        <v>15</v>
      </c>
      <c r="E6" s="15">
        <v>83</v>
      </c>
      <c r="F6" s="10"/>
    </row>
    <row r="7" spans="1:11" s="2" customFormat="1" ht="38.1" customHeight="1" x14ac:dyDescent="0.15">
      <c r="A7" s="10">
        <v>5</v>
      </c>
      <c r="B7" s="11" t="s">
        <v>7</v>
      </c>
      <c r="C7" s="12" t="s">
        <v>16</v>
      </c>
      <c r="D7" s="20" t="s">
        <v>17</v>
      </c>
      <c r="E7" s="15">
        <v>76.67</v>
      </c>
      <c r="F7" s="10"/>
    </row>
    <row r="8" spans="1:11" s="2" customFormat="1" ht="38.1" customHeight="1" x14ac:dyDescent="0.15">
      <c r="A8" s="10">
        <v>6</v>
      </c>
      <c r="B8" s="11" t="s">
        <v>7</v>
      </c>
      <c r="C8" s="12" t="s">
        <v>18</v>
      </c>
      <c r="D8" s="20" t="s">
        <v>19</v>
      </c>
      <c r="E8" s="15">
        <v>80</v>
      </c>
      <c r="F8" s="10"/>
    </row>
    <row r="9" spans="1:11" s="2" customFormat="1" ht="38.1" customHeight="1" x14ac:dyDescent="0.15">
      <c r="A9" s="10">
        <v>7</v>
      </c>
      <c r="B9" s="11" t="s">
        <v>7</v>
      </c>
      <c r="C9" s="12" t="s">
        <v>20</v>
      </c>
      <c r="D9" s="20"/>
      <c r="E9" s="15"/>
      <c r="F9" s="10" t="s">
        <v>21</v>
      </c>
    </row>
    <row r="10" spans="1:11" s="2" customFormat="1" ht="38.1" customHeight="1" x14ac:dyDescent="0.15">
      <c r="A10" s="10">
        <v>8</v>
      </c>
      <c r="B10" s="11" t="s">
        <v>7</v>
      </c>
      <c r="C10" s="12" t="s">
        <v>22</v>
      </c>
      <c r="D10" s="20" t="s">
        <v>23</v>
      </c>
      <c r="E10" s="15">
        <v>81.5</v>
      </c>
      <c r="F10" s="10"/>
    </row>
    <row r="11" spans="1:11" s="2" customFormat="1" ht="38.1" customHeight="1" x14ac:dyDescent="0.15">
      <c r="A11" s="10">
        <v>9</v>
      </c>
      <c r="B11" s="11" t="s">
        <v>7</v>
      </c>
      <c r="C11" s="12" t="s">
        <v>24</v>
      </c>
      <c r="D11" s="20" t="s">
        <v>25</v>
      </c>
      <c r="E11" s="15">
        <v>79</v>
      </c>
      <c r="F11" s="10"/>
    </row>
    <row r="12" spans="1:11" s="2" customFormat="1" ht="38.1" customHeight="1" x14ac:dyDescent="0.15">
      <c r="A12" s="10">
        <v>10</v>
      </c>
      <c r="B12" s="11" t="s">
        <v>7</v>
      </c>
      <c r="C12" s="12" t="s">
        <v>26</v>
      </c>
      <c r="D12" s="20" t="s">
        <v>27</v>
      </c>
      <c r="E12" s="15">
        <v>86</v>
      </c>
      <c r="F12" s="10"/>
    </row>
    <row r="13" spans="1:11" s="2" customFormat="1" ht="38.1" customHeight="1" x14ac:dyDescent="0.15">
      <c r="A13" s="10">
        <v>11</v>
      </c>
      <c r="B13" s="11" t="s">
        <v>7</v>
      </c>
      <c r="C13" s="12" t="s">
        <v>28</v>
      </c>
      <c r="D13" s="20" t="s">
        <v>29</v>
      </c>
      <c r="E13" s="15">
        <v>76.67</v>
      </c>
      <c r="F13" s="10"/>
      <c r="K13" s="20"/>
    </row>
    <row r="14" spans="1:11" s="2" customFormat="1" ht="38.1" customHeight="1" x14ac:dyDescent="0.15">
      <c r="A14" s="10">
        <v>12</v>
      </c>
      <c r="B14" s="11" t="s">
        <v>7</v>
      </c>
      <c r="C14" s="12" t="s">
        <v>30</v>
      </c>
      <c r="D14" s="20" t="s">
        <v>31</v>
      </c>
      <c r="E14" s="15">
        <v>82.67</v>
      </c>
      <c r="F14" s="10"/>
    </row>
    <row r="15" spans="1:11" s="2" customFormat="1" ht="38.1" customHeight="1" x14ac:dyDescent="0.15">
      <c r="A15" s="10">
        <v>13</v>
      </c>
      <c r="B15" s="11" t="s">
        <v>7</v>
      </c>
      <c r="C15" s="12" t="s">
        <v>32</v>
      </c>
      <c r="D15" s="20" t="s">
        <v>33</v>
      </c>
      <c r="E15" s="15">
        <v>77</v>
      </c>
      <c r="F15" s="10"/>
    </row>
    <row r="16" spans="1:11" s="2" customFormat="1" ht="38.1" customHeight="1" x14ac:dyDescent="0.15">
      <c r="A16" s="10">
        <v>14</v>
      </c>
      <c r="B16" s="11" t="s">
        <v>7</v>
      </c>
      <c r="C16" s="12" t="s">
        <v>34</v>
      </c>
      <c r="D16" s="20" t="s">
        <v>35</v>
      </c>
      <c r="E16" s="15">
        <v>81.5</v>
      </c>
      <c r="F16" s="10"/>
    </row>
    <row r="17" spans="1:6" s="2" customFormat="1" ht="38.1" customHeight="1" x14ac:dyDescent="0.15">
      <c r="A17" s="10">
        <v>15</v>
      </c>
      <c r="B17" s="11" t="s">
        <v>7</v>
      </c>
      <c r="C17" s="12" t="s">
        <v>36</v>
      </c>
      <c r="D17" s="20" t="s">
        <v>37</v>
      </c>
      <c r="E17" s="15">
        <v>84.67</v>
      </c>
      <c r="F17" s="10"/>
    </row>
  </sheetData>
  <mergeCells count="1">
    <mergeCell ref="A1:F1"/>
  </mergeCells>
  <phoneticPr fontId="24" type="noConversion"/>
  <printOptions horizontalCentered="1"/>
  <pageMargins left="3.8888888888888903E-2" right="3.8888888888888903E-2" top="0.39305555555555599" bottom="0.196527777777778" header="0.31458333333333299" footer="7.8472222222222193E-2"/>
  <pageSetup paperSize="9" orientation="portrait"/>
  <headerFooter>
    <oddFooter>&amp;C第 &amp;P 页，共 &amp;N 页</oddFoot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K2" sqref="K2"/>
    </sheetView>
  </sheetViews>
  <sheetFormatPr defaultColWidth="9" defaultRowHeight="47.1" customHeight="1" x14ac:dyDescent="0.15"/>
  <cols>
    <col min="1" max="1" width="6.5" style="3" customWidth="1"/>
    <col min="2" max="2" width="20.75" style="4" customWidth="1"/>
    <col min="3" max="3" width="11.625" style="3" customWidth="1"/>
    <col min="4" max="4" width="12.625" style="3" customWidth="1"/>
    <col min="5" max="5" width="13" style="5" customWidth="1"/>
    <col min="6" max="6" width="12.875" style="5" customWidth="1"/>
    <col min="7" max="7" width="13" style="5" customWidth="1"/>
    <col min="8" max="8" width="12.625" style="5" customWidth="1"/>
    <col min="9" max="9" width="9.75" style="3" customWidth="1"/>
    <col min="10" max="10" width="10" style="3" customWidth="1"/>
    <col min="11" max="16384" width="9" style="3"/>
  </cols>
  <sheetData>
    <row r="1" spans="1:10" ht="78" customHeight="1" x14ac:dyDescent="0.3">
      <c r="A1" s="21" t="s">
        <v>44</v>
      </c>
      <c r="B1" s="22"/>
      <c r="C1" s="23"/>
      <c r="D1" s="23"/>
      <c r="E1" s="24"/>
      <c r="F1" s="24"/>
      <c r="G1" s="24"/>
      <c r="H1" s="24"/>
      <c r="I1" s="23"/>
      <c r="J1" s="23"/>
    </row>
    <row r="2" spans="1:10" s="1" customFormat="1" ht="48" customHeight="1" x14ac:dyDescent="0.15">
      <c r="A2" s="6" t="s">
        <v>1</v>
      </c>
      <c r="B2" s="7" t="s">
        <v>2</v>
      </c>
      <c r="C2" s="6" t="s">
        <v>3</v>
      </c>
      <c r="D2" s="6" t="s">
        <v>38</v>
      </c>
      <c r="E2" s="8" t="s">
        <v>39</v>
      </c>
      <c r="F2" s="9" t="s">
        <v>5</v>
      </c>
      <c r="G2" s="8" t="s">
        <v>40</v>
      </c>
      <c r="H2" s="8" t="s">
        <v>41</v>
      </c>
      <c r="I2" s="7" t="s">
        <v>42</v>
      </c>
      <c r="J2" s="6" t="s">
        <v>6</v>
      </c>
    </row>
    <row r="3" spans="1:10" s="2" customFormat="1" ht="39.950000000000003" customHeight="1" x14ac:dyDescent="0.15">
      <c r="A3" s="10">
        <v>1</v>
      </c>
      <c r="B3" s="11" t="s">
        <v>7</v>
      </c>
      <c r="C3" s="12" t="s">
        <v>8</v>
      </c>
      <c r="D3" s="13">
        <v>96</v>
      </c>
      <c r="E3" s="14">
        <f t="shared" ref="E3:E17" si="0">D3*0.7</f>
        <v>67.2</v>
      </c>
      <c r="F3" s="15">
        <f>VLOOKUP(C3,面试成绩汇总表!C3:E17,3,0)</f>
        <v>86.67</v>
      </c>
      <c r="G3" s="15">
        <f t="shared" ref="G3:G17" si="1">F3*0.3</f>
        <v>26</v>
      </c>
      <c r="H3" s="15">
        <f t="shared" ref="H3:H17" si="2">E3+G3</f>
        <v>93.2</v>
      </c>
      <c r="I3" s="10">
        <f t="shared" ref="I3:I17" si="3">RANK(H3,$H$3:$H$17,0)</f>
        <v>1</v>
      </c>
      <c r="J3" s="10"/>
    </row>
    <row r="4" spans="1:10" s="2" customFormat="1" ht="39.950000000000003" customHeight="1" x14ac:dyDescent="0.15">
      <c r="A4" s="10">
        <v>2</v>
      </c>
      <c r="B4" s="11" t="s">
        <v>7</v>
      </c>
      <c r="C4" s="12" t="s">
        <v>10</v>
      </c>
      <c r="D4" s="13">
        <v>95</v>
      </c>
      <c r="E4" s="14">
        <f t="shared" si="0"/>
        <v>66.5</v>
      </c>
      <c r="F4" s="15">
        <f>VLOOKUP(C4,面试成绩汇总表!C4:E17,3,0)</f>
        <v>81.83</v>
      </c>
      <c r="G4" s="15">
        <f t="shared" si="1"/>
        <v>24.55</v>
      </c>
      <c r="H4" s="15">
        <f t="shared" si="2"/>
        <v>91.05</v>
      </c>
      <c r="I4" s="10">
        <f t="shared" si="3"/>
        <v>2</v>
      </c>
      <c r="J4" s="10"/>
    </row>
    <row r="5" spans="1:10" s="2" customFormat="1" ht="39.950000000000003" customHeight="1" x14ac:dyDescent="0.15">
      <c r="A5" s="10">
        <v>3</v>
      </c>
      <c r="B5" s="11" t="s">
        <v>7</v>
      </c>
      <c r="C5" s="12" t="s">
        <v>12</v>
      </c>
      <c r="D5" s="13">
        <v>93</v>
      </c>
      <c r="E5" s="14">
        <f t="shared" si="0"/>
        <v>65.099999999999994</v>
      </c>
      <c r="F5" s="15">
        <f>VLOOKUP(C5,面试成绩汇总表!C5:E17,3,0)</f>
        <v>85</v>
      </c>
      <c r="G5" s="15">
        <f t="shared" si="1"/>
        <v>25.5</v>
      </c>
      <c r="H5" s="15">
        <f t="shared" si="2"/>
        <v>90.6</v>
      </c>
      <c r="I5" s="10">
        <f t="shared" si="3"/>
        <v>3</v>
      </c>
      <c r="J5" s="10"/>
    </row>
    <row r="6" spans="1:10" s="2" customFormat="1" ht="39.950000000000003" customHeight="1" x14ac:dyDescent="0.15">
      <c r="A6" s="10">
        <v>4</v>
      </c>
      <c r="B6" s="11" t="s">
        <v>7</v>
      </c>
      <c r="C6" s="12" t="s">
        <v>14</v>
      </c>
      <c r="D6" s="13">
        <v>91</v>
      </c>
      <c r="E6" s="14">
        <f t="shared" si="0"/>
        <v>63.7</v>
      </c>
      <c r="F6" s="15">
        <f>VLOOKUP(C6,面试成绩汇总表!C6:E18,3,0)</f>
        <v>83</v>
      </c>
      <c r="G6" s="15">
        <f t="shared" si="1"/>
        <v>24.9</v>
      </c>
      <c r="H6" s="15">
        <f t="shared" si="2"/>
        <v>88.6</v>
      </c>
      <c r="I6" s="10">
        <f t="shared" si="3"/>
        <v>4</v>
      </c>
      <c r="J6" s="10"/>
    </row>
    <row r="7" spans="1:10" s="2" customFormat="1" ht="39.950000000000003" customHeight="1" x14ac:dyDescent="0.15">
      <c r="A7" s="10">
        <v>5</v>
      </c>
      <c r="B7" s="11" t="s">
        <v>7</v>
      </c>
      <c r="C7" s="12" t="s">
        <v>18</v>
      </c>
      <c r="D7" s="13">
        <v>89</v>
      </c>
      <c r="E7" s="14">
        <f t="shared" si="0"/>
        <v>62.3</v>
      </c>
      <c r="F7" s="15">
        <f>VLOOKUP(C7,面试成绩汇总表!C8:E20,3,0)</f>
        <v>80</v>
      </c>
      <c r="G7" s="15">
        <f t="shared" si="1"/>
        <v>24</v>
      </c>
      <c r="H7" s="15">
        <f t="shared" si="2"/>
        <v>86.3</v>
      </c>
      <c r="I7" s="10">
        <f t="shared" si="3"/>
        <v>5</v>
      </c>
      <c r="J7" s="10"/>
    </row>
    <row r="8" spans="1:10" s="2" customFormat="1" ht="39.950000000000003" customHeight="1" x14ac:dyDescent="0.15">
      <c r="A8" s="10">
        <v>6</v>
      </c>
      <c r="B8" s="11" t="s">
        <v>7</v>
      </c>
      <c r="C8" s="12" t="s">
        <v>22</v>
      </c>
      <c r="D8" s="13">
        <v>88</v>
      </c>
      <c r="E8" s="14">
        <f t="shared" si="0"/>
        <v>61.6</v>
      </c>
      <c r="F8" s="15">
        <f>VLOOKUP(C8,面试成绩汇总表!C10:E23,3,0)</f>
        <v>81.5</v>
      </c>
      <c r="G8" s="15">
        <f t="shared" si="1"/>
        <v>24.45</v>
      </c>
      <c r="H8" s="15">
        <f t="shared" si="2"/>
        <v>86.05</v>
      </c>
      <c r="I8" s="10">
        <f t="shared" si="3"/>
        <v>6</v>
      </c>
      <c r="J8" s="10"/>
    </row>
    <row r="9" spans="1:10" s="2" customFormat="1" ht="39.950000000000003" customHeight="1" x14ac:dyDescent="0.15">
      <c r="A9" s="10">
        <v>7</v>
      </c>
      <c r="B9" s="11" t="s">
        <v>7</v>
      </c>
      <c r="C9" s="12" t="s">
        <v>26</v>
      </c>
      <c r="D9" s="13">
        <v>86</v>
      </c>
      <c r="E9" s="14">
        <f t="shared" si="0"/>
        <v>60.2</v>
      </c>
      <c r="F9" s="15">
        <f>VLOOKUP(C9,面试成绩汇总表!C12:E25,3,0)</f>
        <v>86</v>
      </c>
      <c r="G9" s="15">
        <f t="shared" si="1"/>
        <v>25.8</v>
      </c>
      <c r="H9" s="15">
        <f t="shared" si="2"/>
        <v>86</v>
      </c>
      <c r="I9" s="10">
        <f t="shared" si="3"/>
        <v>7</v>
      </c>
      <c r="J9" s="10"/>
    </row>
    <row r="10" spans="1:10" s="2" customFormat="1" ht="39.950000000000003" customHeight="1" x14ac:dyDescent="0.15">
      <c r="A10" s="10">
        <v>8</v>
      </c>
      <c r="B10" s="11" t="s">
        <v>7</v>
      </c>
      <c r="C10" s="12" t="s">
        <v>16</v>
      </c>
      <c r="D10" s="13">
        <v>89</v>
      </c>
      <c r="E10" s="14">
        <f t="shared" si="0"/>
        <v>62.3</v>
      </c>
      <c r="F10" s="15">
        <f>VLOOKUP(C10,面试成绩汇总表!C7:E19,3,0)</f>
        <v>76.67</v>
      </c>
      <c r="G10" s="15">
        <f t="shared" si="1"/>
        <v>23</v>
      </c>
      <c r="H10" s="15">
        <f t="shared" si="2"/>
        <v>85.3</v>
      </c>
      <c r="I10" s="10">
        <f t="shared" si="3"/>
        <v>8</v>
      </c>
      <c r="J10" s="10"/>
    </row>
    <row r="11" spans="1:10" s="2" customFormat="1" ht="39.950000000000003" customHeight="1" x14ac:dyDescent="0.15">
      <c r="A11" s="10">
        <v>9</v>
      </c>
      <c r="B11" s="11" t="s">
        <v>7</v>
      </c>
      <c r="C11" s="12" t="s">
        <v>24</v>
      </c>
      <c r="D11" s="13">
        <v>87</v>
      </c>
      <c r="E11" s="14">
        <f t="shared" si="0"/>
        <v>60.9</v>
      </c>
      <c r="F11" s="15">
        <f>VLOOKUP(C11,面试成绩汇总表!C11:E24,3,0)</f>
        <v>79</v>
      </c>
      <c r="G11" s="15">
        <f t="shared" si="1"/>
        <v>23.7</v>
      </c>
      <c r="H11" s="15">
        <f t="shared" si="2"/>
        <v>84.6</v>
      </c>
      <c r="I11" s="10">
        <f t="shared" si="3"/>
        <v>9</v>
      </c>
      <c r="J11" s="10"/>
    </row>
    <row r="12" spans="1:10" s="2" customFormat="1" ht="39.950000000000003" customHeight="1" x14ac:dyDescent="0.15">
      <c r="A12" s="10">
        <v>10</v>
      </c>
      <c r="B12" s="11" t="s">
        <v>7</v>
      </c>
      <c r="C12" s="12" t="s">
        <v>30</v>
      </c>
      <c r="D12" s="13">
        <v>85</v>
      </c>
      <c r="E12" s="14">
        <f t="shared" si="0"/>
        <v>59.5</v>
      </c>
      <c r="F12" s="15">
        <f>VLOOKUP(C12,面试成绩汇总表!C14:E27,3,0)</f>
        <v>82.67</v>
      </c>
      <c r="G12" s="15">
        <f t="shared" si="1"/>
        <v>24.8</v>
      </c>
      <c r="H12" s="15">
        <f t="shared" si="2"/>
        <v>84.3</v>
      </c>
      <c r="I12" s="10">
        <f t="shared" si="3"/>
        <v>10</v>
      </c>
      <c r="J12" s="10"/>
    </row>
    <row r="13" spans="1:10" s="2" customFormat="1" ht="39.950000000000003" customHeight="1" x14ac:dyDescent="0.15">
      <c r="A13" s="10">
        <v>11</v>
      </c>
      <c r="B13" s="11" t="s">
        <v>7</v>
      </c>
      <c r="C13" s="12" t="s">
        <v>36</v>
      </c>
      <c r="D13" s="13">
        <v>83</v>
      </c>
      <c r="E13" s="14">
        <f t="shared" si="0"/>
        <v>58.1</v>
      </c>
      <c r="F13" s="15">
        <f>VLOOKUP(C13,面试成绩汇总表!C17:E30,3,0)</f>
        <v>84.67</v>
      </c>
      <c r="G13" s="15">
        <f t="shared" si="1"/>
        <v>25.4</v>
      </c>
      <c r="H13" s="15">
        <f t="shared" si="2"/>
        <v>83.5</v>
      </c>
      <c r="I13" s="10">
        <f t="shared" si="3"/>
        <v>11</v>
      </c>
      <c r="J13" s="10"/>
    </row>
    <row r="14" spans="1:10" s="2" customFormat="1" ht="39.950000000000003" customHeight="1" x14ac:dyDescent="0.15">
      <c r="A14" s="10">
        <v>12</v>
      </c>
      <c r="B14" s="11" t="s">
        <v>7</v>
      </c>
      <c r="C14" s="12" t="s">
        <v>34</v>
      </c>
      <c r="D14" s="13">
        <v>84</v>
      </c>
      <c r="E14" s="14">
        <f t="shared" si="0"/>
        <v>58.8</v>
      </c>
      <c r="F14" s="15">
        <f>VLOOKUP(C14,面试成绩汇总表!C16:E29,3,0)</f>
        <v>81.5</v>
      </c>
      <c r="G14" s="15">
        <f t="shared" si="1"/>
        <v>24.45</v>
      </c>
      <c r="H14" s="15">
        <f t="shared" si="2"/>
        <v>83.25</v>
      </c>
      <c r="I14" s="10">
        <f t="shared" si="3"/>
        <v>12</v>
      </c>
      <c r="J14" s="10"/>
    </row>
    <row r="15" spans="1:10" s="2" customFormat="1" ht="39.950000000000003" customHeight="1" x14ac:dyDescent="0.15">
      <c r="A15" s="10">
        <v>13</v>
      </c>
      <c r="B15" s="11" t="s">
        <v>7</v>
      </c>
      <c r="C15" s="12" t="s">
        <v>28</v>
      </c>
      <c r="D15" s="13">
        <v>86</v>
      </c>
      <c r="E15" s="14">
        <f t="shared" si="0"/>
        <v>60.2</v>
      </c>
      <c r="F15" s="15">
        <f>VLOOKUP(C15,面试成绩汇总表!C13:E26,3,0)</f>
        <v>76.67</v>
      </c>
      <c r="G15" s="15">
        <f t="shared" si="1"/>
        <v>23</v>
      </c>
      <c r="H15" s="15">
        <f t="shared" si="2"/>
        <v>83.2</v>
      </c>
      <c r="I15" s="10">
        <f t="shared" si="3"/>
        <v>13</v>
      </c>
      <c r="J15" s="10"/>
    </row>
    <row r="16" spans="1:10" s="2" customFormat="1" ht="39.950000000000003" customHeight="1" x14ac:dyDescent="0.15">
      <c r="A16" s="10">
        <v>14</v>
      </c>
      <c r="B16" s="11" t="s">
        <v>7</v>
      </c>
      <c r="C16" s="12" t="s">
        <v>32</v>
      </c>
      <c r="D16" s="13">
        <v>84</v>
      </c>
      <c r="E16" s="14">
        <f t="shared" si="0"/>
        <v>58.8</v>
      </c>
      <c r="F16" s="15">
        <f>VLOOKUP(C16,面试成绩汇总表!C15:E28,3,0)</f>
        <v>77</v>
      </c>
      <c r="G16" s="15">
        <f t="shared" si="1"/>
        <v>23.1</v>
      </c>
      <c r="H16" s="15">
        <f t="shared" si="2"/>
        <v>81.900000000000006</v>
      </c>
      <c r="I16" s="10">
        <f t="shared" si="3"/>
        <v>14</v>
      </c>
      <c r="J16" s="10"/>
    </row>
    <row r="17" spans="1:10" s="2" customFormat="1" ht="39.950000000000003" customHeight="1" x14ac:dyDescent="0.15">
      <c r="A17" s="10">
        <v>15</v>
      </c>
      <c r="B17" s="11" t="s">
        <v>7</v>
      </c>
      <c r="C17" s="12" t="s">
        <v>20</v>
      </c>
      <c r="D17" s="13">
        <v>88</v>
      </c>
      <c r="E17" s="14">
        <f t="shared" si="0"/>
        <v>61.6</v>
      </c>
      <c r="F17" s="15">
        <f>VLOOKUP(C17,面试成绩汇总表!C9:E22,3,0)</f>
        <v>0</v>
      </c>
      <c r="G17" s="15">
        <f t="shared" si="1"/>
        <v>0</v>
      </c>
      <c r="H17" s="15">
        <f t="shared" si="2"/>
        <v>61.6</v>
      </c>
      <c r="I17" s="10">
        <f t="shared" si="3"/>
        <v>15</v>
      </c>
      <c r="J17" s="10" t="s">
        <v>43</v>
      </c>
    </row>
  </sheetData>
  <sheetProtection selectLockedCells="1" selectUnlockedCells="1"/>
  <mergeCells count="1">
    <mergeCell ref="A1:J1"/>
  </mergeCells>
  <phoneticPr fontId="24" type="noConversion"/>
  <printOptions horizontalCentered="1"/>
  <pageMargins left="3.8888888888888903E-2" right="3.8888888888888903E-2" top="0.39305555555555599" bottom="0.196527777777778" header="0.31458333333333299" footer="7.8472222222222193E-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面试成绩汇总表</vt:lpstr>
      <vt:lpstr>综合成绩汇总表</vt:lpstr>
      <vt:lpstr>面试成绩汇总表!Print_Titles</vt:lpstr>
      <vt:lpstr>综合成绩汇总表!Print_Titles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2006-09-16T00:00:00Z</dcterms:created>
  <dcterms:modified xsi:type="dcterms:W3CDTF">2021-10-18T09:31:29Z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false</vt:bool>
  </property>
  <property fmtid="{D5CDD505-2E9C-101B-9397-08002B2CF9AE}" pid="4" name="ICV">
    <vt:lpwstr>4850CA290DDE4740A8A4A8A8C1E6C973</vt:lpwstr>
  </property>
</Properties>
</file>