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tabRatio="903" activeTab="0"/>
  </bookViews>
  <sheets>
    <sheet name="1面试室" sheetId="1" r:id="rId1"/>
    <sheet name="2面试室 " sheetId="2" r:id="rId2"/>
    <sheet name="3面试室" sheetId="3" r:id="rId3"/>
    <sheet name="4面试室" sheetId="4" r:id="rId4"/>
    <sheet name="5面试室" sheetId="5" r:id="rId5"/>
    <sheet name="6面试室" sheetId="6" r:id="rId6"/>
    <sheet name="7面试室" sheetId="7" r:id="rId7"/>
  </sheets>
  <definedNames>
    <definedName name="_xlnm.Print_Area" localSheetId="2">'3面试室'!$A$1:$N$26</definedName>
  </definedNames>
  <calcPr fullCalcOnLoad="1"/>
</workbook>
</file>

<file path=xl/sharedStrings.xml><?xml version="1.0" encoding="utf-8"?>
<sst xmlns="http://schemas.openxmlformats.org/spreadsheetml/2006/main" count="983" uniqueCount="400">
  <si>
    <t>序号</t>
  </si>
  <si>
    <t>准考证号</t>
  </si>
  <si>
    <t>姓名</t>
  </si>
  <si>
    <t>性别</t>
  </si>
  <si>
    <t>总成绩</t>
  </si>
  <si>
    <t>分岗位
排名</t>
  </si>
  <si>
    <t>女</t>
  </si>
  <si>
    <t>男</t>
  </si>
  <si>
    <t>岗位编号</t>
  </si>
  <si>
    <t>是否进入体检</t>
  </si>
  <si>
    <t>招聘单位</t>
  </si>
  <si>
    <t>招聘岗位</t>
  </si>
  <si>
    <t xml:space="preserve"> 综合面试成绩</t>
  </si>
  <si>
    <t>综合面试成绩折算分</t>
  </si>
  <si>
    <t>刘欢</t>
  </si>
  <si>
    <t>棠香街道社区文化服务中心</t>
  </si>
  <si>
    <t>文化服务岗</t>
  </si>
  <si>
    <t>岗位01</t>
  </si>
  <si>
    <t>14191010223</t>
  </si>
  <si>
    <t>李嘉庭</t>
  </si>
  <si>
    <t>14191010229</t>
  </si>
  <si>
    <t>沈丽媛</t>
  </si>
  <si>
    <t>14191010324</t>
  </si>
  <si>
    <t>杨菁</t>
  </si>
  <si>
    <t>龙岗街道农业服务中心</t>
  </si>
  <si>
    <t>农业服务岗</t>
  </si>
  <si>
    <t>岗位02</t>
  </si>
  <si>
    <t>14191010504</t>
  </si>
  <si>
    <t>郭梅</t>
  </si>
  <si>
    <t>14191010520</t>
  </si>
  <si>
    <t>周芮</t>
  </si>
  <si>
    <t>14191010502</t>
  </si>
  <si>
    <t>郑鸿锴</t>
  </si>
  <si>
    <t>龙滩子街道社区文化服务中心</t>
  </si>
  <si>
    <t>岗位03</t>
  </si>
  <si>
    <t>14191010613</t>
  </si>
  <si>
    <t>周媛袁</t>
  </si>
  <si>
    <t>14191010522</t>
  </si>
  <si>
    <t>王梅</t>
  </si>
  <si>
    <t>14191010605</t>
  </si>
  <si>
    <t>王渊博</t>
  </si>
  <si>
    <t>14191010617</t>
  </si>
  <si>
    <t>庞昱</t>
  </si>
  <si>
    <t>双路街道农业服务中心</t>
  </si>
  <si>
    <t>岗位04</t>
  </si>
  <si>
    <t>14191010704</t>
  </si>
  <si>
    <t>王霞</t>
  </si>
  <si>
    <t>14191010711</t>
  </si>
  <si>
    <t>秦晓花</t>
  </si>
  <si>
    <t>14191010714</t>
  </si>
  <si>
    <t>荆潇漪</t>
  </si>
  <si>
    <t>通桥街道社区事务服务中心</t>
  </si>
  <si>
    <t>社区事务服务岗</t>
  </si>
  <si>
    <t>岗位05</t>
  </si>
  <si>
    <t>14191010804</t>
  </si>
  <si>
    <t>陈昱铭</t>
  </si>
  <si>
    <t>14191010718</t>
  </si>
  <si>
    <t>14191010726</t>
  </si>
  <si>
    <t>李成</t>
  </si>
  <si>
    <t>智凤街道农业服务中心</t>
  </si>
  <si>
    <t>岗位06</t>
  </si>
  <si>
    <t>14191010818</t>
  </si>
  <si>
    <t>符腾</t>
  </si>
  <si>
    <t>14191010807</t>
  </si>
  <si>
    <t>王丹</t>
  </si>
  <si>
    <t>14191010826</t>
  </si>
  <si>
    <t>陈璇</t>
  </si>
  <si>
    <t>龙水镇农业服务中心</t>
  </si>
  <si>
    <t>岗位07</t>
  </si>
  <si>
    <t>14191010912</t>
  </si>
  <si>
    <t>陈蓉蓉</t>
  </si>
  <si>
    <t>14191010910</t>
  </si>
  <si>
    <t>刘小雨</t>
  </si>
  <si>
    <t>14191010903</t>
  </si>
  <si>
    <t>刘冰凌</t>
  </si>
  <si>
    <t>笔试成绩</t>
  </si>
  <si>
    <t>笔试成绩折算分</t>
  </si>
  <si>
    <t>邮亭镇农业服务中心</t>
  </si>
  <si>
    <t>岗位08</t>
  </si>
  <si>
    <t>14191010919</t>
  </si>
  <si>
    <t>刘利</t>
  </si>
  <si>
    <t>14191011011</t>
  </si>
  <si>
    <t>杨建琳</t>
  </si>
  <si>
    <t>14191011014</t>
  </si>
  <si>
    <t>宋秋彤</t>
  </si>
  <si>
    <t>宝顶镇综合行政执法大队</t>
  </si>
  <si>
    <t>综合岗</t>
  </si>
  <si>
    <t>岗位09</t>
  </si>
  <si>
    <t>14191011117</t>
  </si>
  <si>
    <t>尹颖</t>
  </si>
  <si>
    <t>14191011118</t>
  </si>
  <si>
    <t>廖霞</t>
  </si>
  <si>
    <t>14191011112</t>
  </si>
  <si>
    <t>廖洋</t>
  </si>
  <si>
    <t>万古镇园区服务中心</t>
  </si>
  <si>
    <t>综合服务岗</t>
  </si>
  <si>
    <t>岗位10</t>
  </si>
  <si>
    <t>14191011204</t>
  </si>
  <si>
    <t>季露</t>
  </si>
  <si>
    <t>14191011126</t>
  </si>
  <si>
    <t>王静</t>
  </si>
  <si>
    <t>14191011128</t>
  </si>
  <si>
    <t>程大根</t>
  </si>
  <si>
    <t>珠溪镇农业服务中心</t>
  </si>
  <si>
    <t>岗位11</t>
  </si>
  <si>
    <t>14191011209</t>
  </si>
  <si>
    <t>秦华伦</t>
  </si>
  <si>
    <t>14191011213</t>
  </si>
  <si>
    <t>滕航</t>
  </si>
  <si>
    <t>14191011212</t>
  </si>
  <si>
    <t>李金洪</t>
  </si>
  <si>
    <t>中敖镇产业发展服务中心</t>
  </si>
  <si>
    <t>产业发展服务岗</t>
  </si>
  <si>
    <t>岗位12</t>
  </si>
  <si>
    <t>14191011221</t>
  </si>
  <si>
    <t>曾红丽</t>
  </si>
  <si>
    <t>14191011225</t>
  </si>
  <si>
    <t>周心一</t>
  </si>
  <si>
    <t>三驱镇农业服务中心</t>
  </si>
  <si>
    <t>岗位13</t>
  </si>
  <si>
    <t>14191011305</t>
  </si>
  <si>
    <t>田睿</t>
  </si>
  <si>
    <t>14191011303</t>
  </si>
  <si>
    <t>周丽华</t>
  </si>
  <si>
    <t>14191011301</t>
  </si>
  <si>
    <t>陈俊杉</t>
  </si>
  <si>
    <t>石马镇农业服务中心</t>
  </si>
  <si>
    <t>岗位14</t>
  </si>
  <si>
    <t>14191011312</t>
  </si>
  <si>
    <t>余春霞</t>
  </si>
  <si>
    <t>14191011313</t>
  </si>
  <si>
    <t>夏双</t>
  </si>
  <si>
    <t>14191011309</t>
  </si>
  <si>
    <t>秦雪静</t>
  </si>
  <si>
    <t>雍溪镇文化服务中心</t>
  </si>
  <si>
    <t>岗位15</t>
  </si>
  <si>
    <t>14191011319</t>
  </si>
  <si>
    <t>陈文媛</t>
  </si>
  <si>
    <t>14191011321</t>
  </si>
  <si>
    <t>杨露</t>
  </si>
  <si>
    <t>14191011318</t>
  </si>
  <si>
    <t>刘鹏</t>
  </si>
  <si>
    <t>玉龙镇农业服务中心</t>
  </si>
  <si>
    <t>岗位16</t>
  </si>
  <si>
    <t>14191011403</t>
  </si>
  <si>
    <t>陈渠仁</t>
  </si>
  <si>
    <t>14191011410</t>
  </si>
  <si>
    <t>陆庭悦</t>
  </si>
  <si>
    <t>宝兴镇产业发展服务中心</t>
  </si>
  <si>
    <t>岗位17</t>
  </si>
  <si>
    <t>14191011428</t>
  </si>
  <si>
    <t>苟玥</t>
  </si>
  <si>
    <t>14191011425</t>
  </si>
  <si>
    <t>孙雪萍</t>
  </si>
  <si>
    <t>14191011415</t>
  </si>
  <si>
    <t>李璇</t>
  </si>
  <si>
    <t>拾万镇农业服务中心</t>
  </si>
  <si>
    <t>岗位18</t>
  </si>
  <si>
    <t>14191011510</t>
  </si>
  <si>
    <t>王亚玲</t>
  </si>
  <si>
    <t>14191011507</t>
  </si>
  <si>
    <t>刘雯莉</t>
  </si>
  <si>
    <t>14191011503</t>
  </si>
  <si>
    <t>张艺芳</t>
  </si>
  <si>
    <t>铁山镇农业服务中心</t>
  </si>
  <si>
    <t>岗位19</t>
  </si>
  <si>
    <t>14191011514</t>
  </si>
  <si>
    <t>徐贇</t>
  </si>
  <si>
    <t>14191011520</t>
  </si>
  <si>
    <t>陈月</t>
  </si>
  <si>
    <t>14191011512</t>
  </si>
  <si>
    <t>唐颖</t>
  </si>
  <si>
    <t>回龙镇产业发展服务中心</t>
  </si>
  <si>
    <t>岗位20</t>
  </si>
  <si>
    <t>14191011529</t>
  </si>
  <si>
    <t>周孙艳</t>
  </si>
  <si>
    <t>14191011525</t>
  </si>
  <si>
    <t>李彬彬</t>
  </si>
  <si>
    <t>14191011523</t>
  </si>
  <si>
    <t>谭军</t>
  </si>
  <si>
    <t>14191011526</t>
  </si>
  <si>
    <t>罗丽容</t>
  </si>
  <si>
    <t>国梁镇农业服务中心</t>
  </si>
  <si>
    <t>岗位21</t>
  </si>
  <si>
    <t>14191011625</t>
  </si>
  <si>
    <t>刘琼丹</t>
  </si>
  <si>
    <t>14191011606</t>
  </si>
  <si>
    <t>蒋敏</t>
  </si>
  <si>
    <t>14191011607</t>
  </si>
  <si>
    <t>张莉</t>
  </si>
  <si>
    <t>金山镇文化服务中心</t>
  </si>
  <si>
    <t>岗位22</t>
  </si>
  <si>
    <t>14191011711</t>
  </si>
  <si>
    <t>曹艺露</t>
  </si>
  <si>
    <t>14191011707</t>
  </si>
  <si>
    <t>邓明龙</t>
  </si>
  <si>
    <t>14191011704</t>
  </si>
  <si>
    <t>曾晓琳</t>
  </si>
  <si>
    <t>高升镇农业服务中心</t>
  </si>
  <si>
    <t>岗位23</t>
  </si>
  <si>
    <t>14191011717</t>
  </si>
  <si>
    <t>赵泉峰</t>
  </si>
  <si>
    <t>14191011712</t>
  </si>
  <si>
    <t>蒋江宁</t>
  </si>
  <si>
    <t>14191011718</t>
  </si>
  <si>
    <t>曾航</t>
  </si>
  <si>
    <t>季家镇劳动就业和社会保障服务所</t>
  </si>
  <si>
    <t>岗位24</t>
  </si>
  <si>
    <t>14191011728</t>
  </si>
  <si>
    <t>冉燕</t>
  </si>
  <si>
    <t>14191011726</t>
  </si>
  <si>
    <t>蒋建政</t>
  </si>
  <si>
    <t>14191011729</t>
  </si>
  <si>
    <t>曾丹</t>
  </si>
  <si>
    <t>龙石镇产业发展服务中心</t>
  </si>
  <si>
    <t>岗位25</t>
  </si>
  <si>
    <t>14191011807</t>
  </si>
  <si>
    <t>何畅</t>
  </si>
  <si>
    <t>14191011730</t>
  </si>
  <si>
    <t>石鹏程</t>
  </si>
  <si>
    <t>14191011801</t>
  </si>
  <si>
    <t>蓝月</t>
  </si>
  <si>
    <t>高坪镇综合行政执法大队</t>
  </si>
  <si>
    <t>岗位26</t>
  </si>
  <si>
    <t>14191011813</t>
  </si>
  <si>
    <t>刘嫱</t>
  </si>
  <si>
    <t>14191011814</t>
  </si>
  <si>
    <t>罗凌柯</t>
  </si>
  <si>
    <t>古龙镇产业发展服务中心</t>
  </si>
  <si>
    <t>岗位27</t>
  </si>
  <si>
    <t>14191011817</t>
  </si>
  <si>
    <t>刘潞</t>
  </si>
  <si>
    <t>14191011819</t>
  </si>
  <si>
    <t>罗怡</t>
  </si>
  <si>
    <t>14191011821</t>
  </si>
  <si>
    <t>吴建强</t>
  </si>
  <si>
    <t>田家炳中学</t>
  </si>
  <si>
    <t>会计岗</t>
  </si>
  <si>
    <t>岗位82</t>
  </si>
  <si>
    <t>14191012701</t>
  </si>
  <si>
    <t>邓鑫玫</t>
  </si>
  <si>
    <t>14191012705</t>
  </si>
  <si>
    <t>郑惠丹</t>
  </si>
  <si>
    <t>14191012629</t>
  </si>
  <si>
    <t>田秋强</t>
  </si>
  <si>
    <t>专业技能测试成绩</t>
  </si>
  <si>
    <t>专业技能测试折算成绩</t>
  </si>
  <si>
    <t>区经济信息中心</t>
  </si>
  <si>
    <t>经济信息服务岗</t>
  </si>
  <si>
    <t>岗位28</t>
  </si>
  <si>
    <t>14191011914</t>
  </si>
  <si>
    <t>桂鸣璨</t>
  </si>
  <si>
    <t>14191011904</t>
  </si>
  <si>
    <t>卢欣玉</t>
  </si>
  <si>
    <t>14191011912</t>
  </si>
  <si>
    <t>李娅</t>
  </si>
  <si>
    <t>管理岗</t>
  </si>
  <si>
    <t>岗位29</t>
  </si>
  <si>
    <t>14191011925</t>
  </si>
  <si>
    <t>袁月</t>
  </si>
  <si>
    <t>14191012004</t>
  </si>
  <si>
    <t>罗欢</t>
  </si>
  <si>
    <t>14191011923</t>
  </si>
  <si>
    <t>吴海滨</t>
  </si>
  <si>
    <t>区干部人事档案管理中心</t>
  </si>
  <si>
    <t>档案管理</t>
  </si>
  <si>
    <t>岗位30</t>
  </si>
  <si>
    <t>14191012012</t>
  </si>
  <si>
    <t>胡新</t>
  </si>
  <si>
    <t>14191012015</t>
  </si>
  <si>
    <t>李顺利</t>
  </si>
  <si>
    <t>14191012014</t>
  </si>
  <si>
    <t>龙丹琳</t>
  </si>
  <si>
    <t>区公路养护中心</t>
  </si>
  <si>
    <t>基建技术岗</t>
  </si>
  <si>
    <t>岗位31</t>
  </si>
  <si>
    <t>14191012027</t>
  </si>
  <si>
    <t>陈浩</t>
  </si>
  <si>
    <t>14191012023</t>
  </si>
  <si>
    <t>陈磊</t>
  </si>
  <si>
    <t>14191012019</t>
  </si>
  <si>
    <t>许鑫</t>
  </si>
  <si>
    <t>双桥经开区商贸流通服务中心</t>
  </si>
  <si>
    <t>综合管理</t>
  </si>
  <si>
    <t>岗位32</t>
  </si>
  <si>
    <t>14191000101</t>
  </si>
  <si>
    <t>唐黎</t>
  </si>
  <si>
    <t>14191000102</t>
  </si>
  <si>
    <t>宋云飞</t>
  </si>
  <si>
    <t>14191000105</t>
  </si>
  <si>
    <t>郑路贤</t>
  </si>
  <si>
    <t>14191000107</t>
  </si>
  <si>
    <t>罗相伟</t>
  </si>
  <si>
    <t>双桥经济技术开发区科技创新与企业服务中心</t>
  </si>
  <si>
    <t>项目策划</t>
  </si>
  <si>
    <t>岗位33</t>
  </si>
  <si>
    <t>14191000108</t>
  </si>
  <si>
    <t>陈权</t>
  </si>
  <si>
    <t>14191000111</t>
  </si>
  <si>
    <t>董庆</t>
  </si>
  <si>
    <t>区海棠新城招商服务中心</t>
  </si>
  <si>
    <t>规划建设服务</t>
  </si>
  <si>
    <t>岗位34</t>
  </si>
  <si>
    <t>14191012116</t>
  </si>
  <si>
    <t>王达</t>
  </si>
  <si>
    <t>14191012114</t>
  </si>
  <si>
    <t>吕志强</t>
  </si>
  <si>
    <t>总成绩</t>
  </si>
  <si>
    <t xml:space="preserve">    注：未组织笔试的岗位：总成绩=综合面试成绩；
        组织笔试的岗位:总成绩=笔试成绩×30% +综合面试成绩×70%。
</t>
  </si>
  <si>
    <t xml:space="preserve">    注：总成绩=笔试成绩×30% +综合面试成绩×70%。</t>
  </si>
  <si>
    <t>区社会福利服务中心</t>
  </si>
  <si>
    <t>岗位35</t>
  </si>
  <si>
    <t>何强</t>
  </si>
  <si>
    <t>范靖秋</t>
  </si>
  <si>
    <t>刘映雪</t>
  </si>
  <si>
    <t>区信访接待中心</t>
  </si>
  <si>
    <t>岗位36</t>
  </si>
  <si>
    <t>杨阳</t>
  </si>
  <si>
    <t>成伟</t>
  </si>
  <si>
    <t>张静</t>
  </si>
  <si>
    <t>区农业技术服务中心</t>
  </si>
  <si>
    <t>农业技术推广</t>
  </si>
  <si>
    <t>岗位37</t>
  </si>
  <si>
    <t>李宁</t>
  </si>
  <si>
    <t>厉单</t>
  </si>
  <si>
    <t>郝中明</t>
  </si>
  <si>
    <t>杨亚飞</t>
  </si>
  <si>
    <t>区动物疫病预防控制中心</t>
  </si>
  <si>
    <t>动物疫病防控</t>
  </si>
  <si>
    <t>岗位38</t>
  </si>
  <si>
    <t>罗敏</t>
  </si>
  <si>
    <t>尚杨斐</t>
  </si>
  <si>
    <t>李甜</t>
  </si>
  <si>
    <t>水产养殖</t>
  </si>
  <si>
    <t>岗位39</t>
  </si>
  <si>
    <t>刘军</t>
  </si>
  <si>
    <t>李国明</t>
  </si>
  <si>
    <t>周彬</t>
  </si>
  <si>
    <t>区环境卫生管理所</t>
  </si>
  <si>
    <t>环卫管理</t>
  </si>
  <si>
    <t>岗位40</t>
  </si>
  <si>
    <t>刘昱睿</t>
  </si>
  <si>
    <t>郭红</t>
  </si>
  <si>
    <t>杨晓</t>
  </si>
  <si>
    <t xml:space="preserve">    注：总成绩=笔试成绩×30% +综合面试成绩×70%。
</t>
  </si>
  <si>
    <t>区人民医院</t>
  </si>
  <si>
    <t>睡眠心身中心岗</t>
  </si>
  <si>
    <t>岗位49</t>
  </si>
  <si>
    <t>14191000116</t>
  </si>
  <si>
    <t>王延</t>
  </si>
  <si>
    <t>骨二科岗</t>
  </si>
  <si>
    <t>岗位50</t>
  </si>
  <si>
    <t>14191000117</t>
  </si>
  <si>
    <t>陶小亮</t>
  </si>
  <si>
    <t>14191000118</t>
  </si>
  <si>
    <t>邱礼杰</t>
  </si>
  <si>
    <t>放射科岗</t>
  </si>
  <si>
    <t>岗位53</t>
  </si>
  <si>
    <t>14191000119</t>
  </si>
  <si>
    <t>罗春兰</t>
  </si>
  <si>
    <t>肿瘤科岗</t>
  </si>
  <si>
    <t>岗位59</t>
  </si>
  <si>
    <t>14191000121</t>
  </si>
  <si>
    <t>杨雨濛</t>
  </si>
  <si>
    <t>神经内科岗</t>
  </si>
  <si>
    <t>岗位63</t>
  </si>
  <si>
    <t>14191000124</t>
  </si>
  <si>
    <t>贺绍月</t>
  </si>
  <si>
    <t>区第二人民医院</t>
  </si>
  <si>
    <t>药剂科岗</t>
  </si>
  <si>
    <t>岗位74</t>
  </si>
  <si>
    <t>14191000126</t>
  </si>
  <si>
    <t>张攀</t>
  </si>
  <si>
    <t>大足区2021年上半年考核招聘事业单位工作人员笔试、面试、总成绩及体检人员公布表（七面试室）</t>
  </si>
  <si>
    <t>大足区2021年上半年考核招聘事业单位工作人员笔试、面试、总成绩及体检人员公布表（六面试室）</t>
  </si>
  <si>
    <t>大足区2021年上半年考核招聘事业单位工作人员笔试、面试、总成绩及体检人员公布表（四面试室）</t>
  </si>
  <si>
    <t>大足区2021年上半年考核招聘事业单位工作人员笔试、面试、总成绩及体检人员公布表（三面试室）</t>
  </si>
  <si>
    <t>大足区2021年上半年考核招聘事业单位工作人员笔试、面试、总成绩及体检人员公布表（二面试室）</t>
  </si>
  <si>
    <t>大足区2021年上半年考核招聘事业单位工作人员笔试、面试、总成绩及体检人员公布表（一面试室）</t>
  </si>
  <si>
    <t>面试日期：2021年9月4日</t>
  </si>
  <si>
    <t>综合面试成绩</t>
  </si>
  <si>
    <t xml:space="preserve">    注：总成绩=专业技能测试成绩×50% + 综合面试成绩×50%</t>
  </si>
  <si>
    <t xml:space="preserve">    注：A类考试类型岗位:总成绩=笔试成绩×30% +综合面试成绩×70%。
        B类考试类型岗位:总成绩=笔试成绩×30% + 专业技能测试成绩×50% + 综合面试成绩×20%
      </t>
  </si>
  <si>
    <t>缺考</t>
  </si>
  <si>
    <t>是否进入体检</t>
  </si>
  <si>
    <t>是</t>
  </si>
  <si>
    <t>缺考</t>
  </si>
  <si>
    <t>是</t>
  </si>
  <si>
    <t>缺考</t>
  </si>
  <si>
    <t>是</t>
  </si>
  <si>
    <t>是</t>
  </si>
  <si>
    <t>缺考</t>
  </si>
  <si>
    <t>是</t>
  </si>
  <si>
    <t>是否进入体检</t>
  </si>
  <si>
    <t>是</t>
  </si>
  <si>
    <t>是否进入体检</t>
  </si>
  <si>
    <t>是</t>
  </si>
  <si>
    <t>是否进入体检</t>
  </si>
  <si>
    <t>是</t>
  </si>
  <si>
    <t>大足区2021年上半年考核招聘事业单位工作人员笔试、面试、总成绩及体检人员公布表（五面试室）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</si>
</sst>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);[Red]\(0.00\)"/>
    <numFmt numFmtId="181" formatCode="0.00_ "/>
    <numFmt numFmtId="182" formatCode="0_);[Red]\(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9.35"/>
      <color indexed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9.35"/>
      <color theme="1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6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1" borderId="5" applyNumberFormat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  <xf numFmtId="0" fontId="12" fillId="11" borderId="8" applyNumberFormat="0" applyAlignment="0" applyProtection="0"/>
    <xf numFmtId="0" fontId="16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18" borderId="10" xfId="0" applyFont="1" applyFill="1" applyBorder="1" applyAlignment="1">
      <alignment horizontal="center" vertical="center" wrapText="1" shrinkToFit="1"/>
    </xf>
    <xf numFmtId="0" fontId="0" fillId="18" borderId="0" xfId="0" applyFont="1" applyFill="1" applyAlignment="1">
      <alignment horizontal="center" vertical="center"/>
    </xf>
    <xf numFmtId="49" fontId="30" fillId="18" borderId="10" xfId="56" applyNumberFormat="1" applyFont="1" applyFill="1" applyBorder="1" applyAlignment="1">
      <alignment horizontal="center" vertical="center"/>
      <protection/>
    </xf>
    <xf numFmtId="49" fontId="30" fillId="18" borderId="10" xfId="56" applyNumberFormat="1" applyFont="1" applyFill="1" applyBorder="1" applyAlignment="1">
      <alignment horizontal="center" vertical="center" wrapText="1"/>
      <protection/>
    </xf>
    <xf numFmtId="49" fontId="30" fillId="18" borderId="10" xfId="57" applyNumberFormat="1" applyFont="1" applyFill="1" applyBorder="1" applyAlignment="1">
      <alignment horizontal="center" vertical="center"/>
      <protection/>
    </xf>
    <xf numFmtId="49" fontId="30" fillId="18" borderId="10" xfId="57" applyNumberFormat="1" applyFont="1" applyFill="1" applyBorder="1" applyAlignment="1">
      <alignment horizontal="center" vertical="center" wrapText="1"/>
      <protection/>
    </xf>
    <xf numFmtId="180" fontId="30" fillId="18" borderId="10" xfId="464" applyNumberFormat="1" applyFont="1" applyFill="1" applyBorder="1" applyAlignment="1">
      <alignment horizontal="center" vertical="center" shrinkToFit="1"/>
      <protection/>
    </xf>
    <xf numFmtId="180" fontId="32" fillId="0" borderId="10" xfId="192" applyNumberFormat="1" applyFont="1" applyBorder="1" applyAlignment="1">
      <alignment horizontal="center" vertical="center"/>
      <protection/>
    </xf>
    <xf numFmtId="180" fontId="30" fillId="11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180" fontId="30" fillId="0" borderId="1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80" fontId="34" fillId="18" borderId="10" xfId="464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vertical="center"/>
    </xf>
    <xf numFmtId="0" fontId="30" fillId="18" borderId="10" xfId="57" applyNumberFormat="1" applyFont="1" applyFill="1" applyBorder="1" applyAlignment="1">
      <alignment horizontal="center" vertical="center"/>
      <protection/>
    </xf>
    <xf numFmtId="49" fontId="30" fillId="18" borderId="10" xfId="57" applyNumberFormat="1" applyFont="1" applyFill="1" applyBorder="1" applyAlignment="1">
      <alignment horizontal="center" vertical="center"/>
      <protection/>
    </xf>
    <xf numFmtId="49" fontId="30" fillId="18" borderId="10" xfId="57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 shrinkToFit="1"/>
    </xf>
    <xf numFmtId="49" fontId="30" fillId="18" borderId="10" xfId="57" applyNumberFormat="1" applyFont="1" applyFill="1" applyBorder="1" applyAlignment="1">
      <alignment horizontal="center" vertical="center"/>
      <protection/>
    </xf>
    <xf numFmtId="49" fontId="30" fillId="18" borderId="10" xfId="57" applyNumberFormat="1" applyFont="1" applyFill="1" applyBorder="1" applyAlignment="1">
      <alignment horizontal="center" vertical="center" wrapText="1"/>
      <protection/>
    </xf>
    <xf numFmtId="49" fontId="30" fillId="18" borderId="10" xfId="57" applyNumberFormat="1" applyFont="1" applyFill="1" applyBorder="1" applyAlignment="1">
      <alignment horizontal="center" vertical="center"/>
      <protection/>
    </xf>
    <xf numFmtId="49" fontId="30" fillId="18" borderId="10" xfId="57" applyNumberFormat="1" applyFont="1" applyFill="1" applyBorder="1" applyAlignment="1">
      <alignment horizontal="center" vertical="center" wrapText="1"/>
      <protection/>
    </xf>
    <xf numFmtId="49" fontId="30" fillId="18" borderId="10" xfId="57" applyNumberFormat="1" applyFont="1" applyFill="1" applyBorder="1" applyAlignment="1">
      <alignment horizontal="center" vertical="center"/>
      <protection/>
    </xf>
    <xf numFmtId="49" fontId="30" fillId="18" borderId="10" xfId="57" applyNumberFormat="1" applyFont="1" applyFill="1" applyBorder="1" applyAlignment="1">
      <alignment horizontal="center" vertical="center" wrapText="1"/>
      <protection/>
    </xf>
    <xf numFmtId="0" fontId="30" fillId="18" borderId="10" xfId="57" applyNumberFormat="1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18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34" fillId="18" borderId="10" xfId="57" applyNumberFormat="1" applyFont="1" applyFill="1" applyBorder="1" applyAlignment="1">
      <alignment horizontal="center" vertical="center"/>
      <protection/>
    </xf>
    <xf numFmtId="49" fontId="34" fillId="18" borderId="10" xfId="57" applyNumberFormat="1" applyFont="1" applyFill="1" applyBorder="1" applyAlignment="1">
      <alignment horizontal="center" vertical="center" wrapText="1"/>
      <protection/>
    </xf>
    <xf numFmtId="49" fontId="34" fillId="18" borderId="10" xfId="57" applyNumberFormat="1" applyFont="1" applyFill="1" applyBorder="1" applyAlignment="1">
      <alignment horizontal="center" vertical="center"/>
      <protection/>
    </xf>
    <xf numFmtId="180" fontId="34" fillId="11" borderId="10" xfId="0" applyNumberFormat="1" applyFont="1" applyFill="1" applyBorder="1" applyAlignment="1">
      <alignment horizontal="center" vertical="center" shrinkToFit="1"/>
    </xf>
    <xf numFmtId="180" fontId="34" fillId="0" borderId="10" xfId="0" applyNumberFormat="1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80" fontId="30" fillId="11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shrinkToFit="1"/>
    </xf>
    <xf numFmtId="180" fontId="30" fillId="0" borderId="10" xfId="0" applyNumberFormat="1" applyFont="1" applyFill="1" applyBorder="1" applyAlignment="1">
      <alignment horizontal="center" vertical="center" shrinkToFit="1"/>
    </xf>
    <xf numFmtId="0" fontId="30" fillId="18" borderId="10" xfId="56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wrapText="1" shrinkToFit="1"/>
    </xf>
  </cellXfs>
  <cellStyles count="4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1" xfId="45"/>
    <cellStyle name="常规 11 2" xfId="46"/>
    <cellStyle name="常规 11 3" xfId="47"/>
    <cellStyle name="常规 12" xfId="48"/>
    <cellStyle name="常规 12 2" xfId="49"/>
    <cellStyle name="常规 12 3" xfId="50"/>
    <cellStyle name="常规 13" xfId="51"/>
    <cellStyle name="常规 13 2" xfId="52"/>
    <cellStyle name="常规 13 3" xfId="53"/>
    <cellStyle name="常规 13 4" xfId="54"/>
    <cellStyle name="常规 13 5" xfId="55"/>
    <cellStyle name="常规 14" xfId="56"/>
    <cellStyle name="常规 14 2" xfId="57"/>
    <cellStyle name="常规 15" xfId="58"/>
    <cellStyle name="常规 2" xfId="59"/>
    <cellStyle name="常规 2 10" xfId="60"/>
    <cellStyle name="常规 2 2" xfId="61"/>
    <cellStyle name="常规 2 2 2" xfId="62"/>
    <cellStyle name="常规 2 2 2 2" xfId="63"/>
    <cellStyle name="常规 2 2 2 2 2" xfId="64"/>
    <cellStyle name="常规 2 2 2 2 2 2" xfId="65"/>
    <cellStyle name="常规 2 2 2 2 2 3" xfId="66"/>
    <cellStyle name="常规 2 2 2 2 3" xfId="67"/>
    <cellStyle name="常规 2 2 2 2 4" xfId="68"/>
    <cellStyle name="常规 2 2 2 3" xfId="69"/>
    <cellStyle name="常规 2 2 2 3 2" xfId="70"/>
    <cellStyle name="常规 2 2 2 3 3" xfId="71"/>
    <cellStyle name="常规 2 2 2 4" xfId="72"/>
    <cellStyle name="常规 2 2 2 4 2" xfId="73"/>
    <cellStyle name="常规 2 2 2 5" xfId="74"/>
    <cellStyle name="常规 2 2 2 6" xfId="75"/>
    <cellStyle name="常规 2 2 3" xfId="76"/>
    <cellStyle name="常规 2 2 3 2" xfId="77"/>
    <cellStyle name="常规 2 2 4" xfId="78"/>
    <cellStyle name="常规 2 2 5" xfId="79"/>
    <cellStyle name="常规 2 3" xfId="80"/>
    <cellStyle name="常规 2 3 2" xfId="81"/>
    <cellStyle name="常规 2 3 2 2" xfId="82"/>
    <cellStyle name="常规 2 3 2 2 2" xfId="83"/>
    <cellStyle name="常规 2 3 2 2 2 2" xfId="84"/>
    <cellStyle name="常规 2 3 2 2 2 3" xfId="85"/>
    <cellStyle name="常规 2 3 2 2 3" xfId="86"/>
    <cellStyle name="常规 2 3 2 2 4" xfId="87"/>
    <cellStyle name="常规 2 3 2 3" xfId="88"/>
    <cellStyle name="常规 2 3 2 3 2" xfId="89"/>
    <cellStyle name="常规 2 3 2 3 3" xfId="90"/>
    <cellStyle name="常规 2 3 2 4" xfId="91"/>
    <cellStyle name="常规 2 3 2 4 2" xfId="92"/>
    <cellStyle name="常规 2 3 2 5" xfId="93"/>
    <cellStyle name="常规 2 3 2 6" xfId="94"/>
    <cellStyle name="常规 2 3 3" xfId="95"/>
    <cellStyle name="常规 2 3 3 2" xfId="96"/>
    <cellStyle name="常规 2 3 3 2 2" xfId="97"/>
    <cellStyle name="常规 2 3 3 2 2 2" xfId="98"/>
    <cellStyle name="常规 2 3 3 2 2 3" xfId="99"/>
    <cellStyle name="常规 2 3 3 2 3" xfId="100"/>
    <cellStyle name="常规 2 3 3 2 4" xfId="101"/>
    <cellStyle name="常规 2 3 3 3" xfId="102"/>
    <cellStyle name="常规 2 3 3 3 2" xfId="103"/>
    <cellStyle name="常规 2 3 3 3 3" xfId="104"/>
    <cellStyle name="常规 2 3 3 4" xfId="105"/>
    <cellStyle name="常规 2 3 3 5" xfId="106"/>
    <cellStyle name="常规 2 3 4" xfId="107"/>
    <cellStyle name="常规 2 3 4 2" xfId="108"/>
    <cellStyle name="常规 2 3 4 3" xfId="109"/>
    <cellStyle name="常规 2 3 5" xfId="110"/>
    <cellStyle name="常规 2 3 6" xfId="111"/>
    <cellStyle name="常规 2 3 7" xfId="112"/>
    <cellStyle name="常规 2 4" xfId="113"/>
    <cellStyle name="常规 2 4 10" xfId="114"/>
    <cellStyle name="常规 2 4 2" xfId="115"/>
    <cellStyle name="常规 2 4 2 2" xfId="116"/>
    <cellStyle name="常规 2 4 2 2 2" xfId="117"/>
    <cellStyle name="常规 2 4 2 2 2 2" xfId="118"/>
    <cellStyle name="常规 2 4 2 2 2 3" xfId="119"/>
    <cellStyle name="常规 2 4 2 2 3" xfId="120"/>
    <cellStyle name="常规 2 4 2 2 4" xfId="121"/>
    <cellStyle name="常规 2 4 2 3" xfId="122"/>
    <cellStyle name="常规 2 4 2 3 2" xfId="123"/>
    <cellStyle name="常规 2 4 2 3 3" xfId="124"/>
    <cellStyle name="常规 2 4 2 4" xfId="125"/>
    <cellStyle name="常规 2 4 2 5" xfId="126"/>
    <cellStyle name="常规 2 4 3" xfId="127"/>
    <cellStyle name="常规 2 4 3 2" xfId="128"/>
    <cellStyle name="常规 2 4 3 2 2" xfId="129"/>
    <cellStyle name="常规 2 4 3 2 3" xfId="130"/>
    <cellStyle name="常规 2 4 3 2 4" xfId="131"/>
    <cellStyle name="常规 2 4 3 2 5" xfId="132"/>
    <cellStyle name="常规 2 4 3 3" xfId="133"/>
    <cellStyle name="常规 2 4 3 3 2" xfId="134"/>
    <cellStyle name="常规 2 4 3 4" xfId="135"/>
    <cellStyle name="常规 2 4 3 5" xfId="136"/>
    <cellStyle name="常规 2 4 4" xfId="137"/>
    <cellStyle name="常规 2 4 4 2" xfId="138"/>
    <cellStyle name="常规 2 4 4 3" xfId="139"/>
    <cellStyle name="常规 2 4 4 4" xfId="140"/>
    <cellStyle name="常规 2 4 4 5" xfId="141"/>
    <cellStyle name="常规 2 4 5" xfId="142"/>
    <cellStyle name="常规 2 4 5 2" xfId="143"/>
    <cellStyle name="常规 2 4 5 3" xfId="144"/>
    <cellStyle name="常规 2 4 5 4" xfId="145"/>
    <cellStyle name="常规 2 4 6" xfId="146"/>
    <cellStyle name="常规 2 4 6 2" xfId="147"/>
    <cellStyle name="常规 2 4 7" xfId="148"/>
    <cellStyle name="常规 2 4 7 2" xfId="149"/>
    <cellStyle name="常规 2 4 8" xfId="150"/>
    <cellStyle name="常规 2 4 9" xfId="151"/>
    <cellStyle name="常规 2 5" xfId="152"/>
    <cellStyle name="常规 2 5 2" xfId="153"/>
    <cellStyle name="常规 2 5 2 2" xfId="154"/>
    <cellStyle name="常规 2 5 2 2 2" xfId="155"/>
    <cellStyle name="常规 2 5 2 2 3" xfId="156"/>
    <cellStyle name="常规 2 5 2 3" xfId="157"/>
    <cellStyle name="常规 2 5 2 4" xfId="158"/>
    <cellStyle name="常规 2 5 3" xfId="159"/>
    <cellStyle name="常规 2 5 3 2" xfId="160"/>
    <cellStyle name="常规 2 5 3 3" xfId="161"/>
    <cellStyle name="常规 2 5 4" xfId="162"/>
    <cellStyle name="常规 2 5 4 2" xfId="163"/>
    <cellStyle name="常规 2 5 5" xfId="164"/>
    <cellStyle name="常规 2 5 6" xfId="165"/>
    <cellStyle name="常规 2 6" xfId="166"/>
    <cellStyle name="常规 2 6 2" xfId="167"/>
    <cellStyle name="常规 2 6 2 2" xfId="168"/>
    <cellStyle name="常规 2 6 2 2 2" xfId="169"/>
    <cellStyle name="常规 2 6 2 2 3" xfId="170"/>
    <cellStyle name="常规 2 6 2 2 4" xfId="171"/>
    <cellStyle name="常规 2 6 2 2 5" xfId="172"/>
    <cellStyle name="常规 2 6 2 3" xfId="173"/>
    <cellStyle name="常规 2 6 2 3 2" xfId="174"/>
    <cellStyle name="常规 2 6 2 4" xfId="175"/>
    <cellStyle name="常规 2 6 2 5" xfId="176"/>
    <cellStyle name="常规 2 6 3" xfId="177"/>
    <cellStyle name="常规 2 6 3 2" xfId="178"/>
    <cellStyle name="常规 2 6 3 3" xfId="179"/>
    <cellStyle name="常规 2 6 3 4" xfId="180"/>
    <cellStyle name="常规 2 6 3 5" xfId="181"/>
    <cellStyle name="常规 2 6 4" xfId="182"/>
    <cellStyle name="常规 2 6 4 2" xfId="183"/>
    <cellStyle name="常规 2 6 5" xfId="184"/>
    <cellStyle name="常规 2 6 6" xfId="185"/>
    <cellStyle name="常规 2 7" xfId="186"/>
    <cellStyle name="常规 2 7 2" xfId="187"/>
    <cellStyle name="常规 2 7 3" xfId="188"/>
    <cellStyle name="常规 2 8" xfId="189"/>
    <cellStyle name="常规 2 8 2" xfId="190"/>
    <cellStyle name="常规 2 8 3" xfId="191"/>
    <cellStyle name="常规 2 9" xfId="192"/>
    <cellStyle name="常规 3" xfId="193"/>
    <cellStyle name="常规 3 2" xfId="194"/>
    <cellStyle name="常规 3 2 2" xfId="195"/>
    <cellStyle name="常规 3 2 2 2" xfId="196"/>
    <cellStyle name="常规 3 2 2 2 2" xfId="197"/>
    <cellStyle name="常规 3 2 2 2 3" xfId="198"/>
    <cellStyle name="常规 3 2 2 2 4" xfId="199"/>
    <cellStyle name="常规 3 2 2 2 5" xfId="200"/>
    <cellStyle name="常规 3 2 2 3" xfId="201"/>
    <cellStyle name="常规 3 2 2 3 2" xfId="202"/>
    <cellStyle name="常规 3 2 2 4" xfId="203"/>
    <cellStyle name="常规 3 2 2 4 2" xfId="204"/>
    <cellStyle name="常规 3 2 2 5" xfId="205"/>
    <cellStyle name="常规 3 2 2 6" xfId="206"/>
    <cellStyle name="常规 3 2 3" xfId="207"/>
    <cellStyle name="常规 3 2 3 2" xfId="208"/>
    <cellStyle name="常规 3 2 3 3" xfId="209"/>
    <cellStyle name="常规 3 2 3 4" xfId="210"/>
    <cellStyle name="常规 3 2 3 5" xfId="211"/>
    <cellStyle name="常规 3 2 4" xfId="212"/>
    <cellStyle name="常规 3 2 4 2" xfId="213"/>
    <cellStyle name="常规 3 2 4 3" xfId="214"/>
    <cellStyle name="常规 3 2 4 4" xfId="215"/>
    <cellStyle name="常规 3 2 5" xfId="216"/>
    <cellStyle name="常规 3 2 5 2" xfId="217"/>
    <cellStyle name="常规 3 2 5 3" xfId="218"/>
    <cellStyle name="常规 3 2 6" xfId="219"/>
    <cellStyle name="常规 3 2 7" xfId="220"/>
    <cellStyle name="常规 3 2 8" xfId="221"/>
    <cellStyle name="常规 3 2 9" xfId="222"/>
    <cellStyle name="常规 3 3" xfId="223"/>
    <cellStyle name="常规 3 3 2" xfId="224"/>
    <cellStyle name="常规 3 3 2 2" xfId="225"/>
    <cellStyle name="常规 3 3 2 2 2" xfId="226"/>
    <cellStyle name="常规 3 3 2 2 3" xfId="227"/>
    <cellStyle name="常规 3 3 2 2 4" xfId="228"/>
    <cellStyle name="常规 3 3 2 2 5" xfId="229"/>
    <cellStyle name="常规 3 3 2 3" xfId="230"/>
    <cellStyle name="常规 3 3 2 3 2" xfId="231"/>
    <cellStyle name="常规 3 3 2 4" xfId="232"/>
    <cellStyle name="常规 3 3 2 5" xfId="233"/>
    <cellStyle name="常规 3 3 3" xfId="234"/>
    <cellStyle name="常规 3 3 3 2" xfId="235"/>
    <cellStyle name="常规 3 3 3 3" xfId="236"/>
    <cellStyle name="常规 3 3 3 4" xfId="237"/>
    <cellStyle name="常规 3 3 3 5" xfId="238"/>
    <cellStyle name="常规 3 3 4" xfId="239"/>
    <cellStyle name="常规 3 3 4 2" xfId="240"/>
    <cellStyle name="常规 3 3 5" xfId="241"/>
    <cellStyle name="常规 3 3 5 2" xfId="242"/>
    <cellStyle name="常规 3 3 6" xfId="243"/>
    <cellStyle name="常规 3 3 7" xfId="244"/>
    <cellStyle name="常规 3 3 8" xfId="245"/>
    <cellStyle name="常规 3 4" xfId="246"/>
    <cellStyle name="常规 3 4 2" xfId="247"/>
    <cellStyle name="常规 3 4 2 2" xfId="248"/>
    <cellStyle name="常规 3 4 2 2 2" xfId="249"/>
    <cellStyle name="常规 3 4 2 2 3" xfId="250"/>
    <cellStyle name="常规 3 4 2 3" xfId="251"/>
    <cellStyle name="常规 3 4 2 4" xfId="252"/>
    <cellStyle name="常规 3 4 3" xfId="253"/>
    <cellStyle name="常规 3 4 3 2" xfId="254"/>
    <cellStyle name="常规 3 4 3 3" xfId="255"/>
    <cellStyle name="常规 3 4 4" xfId="256"/>
    <cellStyle name="常规 3 4 5" xfId="257"/>
    <cellStyle name="常规 3 5" xfId="258"/>
    <cellStyle name="常规 3 5 2" xfId="259"/>
    <cellStyle name="常规 3 5 2 2" xfId="260"/>
    <cellStyle name="常规 3 5 2 3" xfId="261"/>
    <cellStyle name="常规 3 5 3" xfId="262"/>
    <cellStyle name="常规 3 5 4" xfId="263"/>
    <cellStyle name="常规 3 6" xfId="264"/>
    <cellStyle name="常规 3 6 2" xfId="265"/>
    <cellStyle name="常规 3 6 3" xfId="266"/>
    <cellStyle name="常规 3 6 4" xfId="267"/>
    <cellStyle name="常规 3 7" xfId="268"/>
    <cellStyle name="常规 3 7 2" xfId="269"/>
    <cellStyle name="常规 3 8" xfId="270"/>
    <cellStyle name="常规 3 8 2" xfId="271"/>
    <cellStyle name="常规 3 9" xfId="272"/>
    <cellStyle name="常规 4" xfId="273"/>
    <cellStyle name="常规 4 2" xfId="274"/>
    <cellStyle name="常规 4 2 2" xfId="275"/>
    <cellStyle name="常规 4 2 2 2" xfId="276"/>
    <cellStyle name="常规 4 2 2 2 2" xfId="277"/>
    <cellStyle name="常规 4 2 2 2 3" xfId="278"/>
    <cellStyle name="常规 4 2 2 2 4" xfId="279"/>
    <cellStyle name="常规 4 2 2 2 5" xfId="280"/>
    <cellStyle name="常规 4 2 2 3" xfId="281"/>
    <cellStyle name="常规 4 2 2 3 2" xfId="282"/>
    <cellStyle name="常规 4 2 2 4" xfId="283"/>
    <cellStyle name="常规 4 2 2 4 2" xfId="284"/>
    <cellStyle name="常规 4 2 2 5" xfId="285"/>
    <cellStyle name="常规 4 2 2 6" xfId="286"/>
    <cellStyle name="常规 4 2 3" xfId="287"/>
    <cellStyle name="常规 4 2 3 2" xfId="288"/>
    <cellStyle name="常规 4 2 3 3" xfId="289"/>
    <cellStyle name="常规 4 2 3 4" xfId="290"/>
    <cellStyle name="常规 4 2 3 5" xfId="291"/>
    <cellStyle name="常规 4 2 4" xfId="292"/>
    <cellStyle name="常规 4 2 4 2" xfId="293"/>
    <cellStyle name="常规 4 2 4 3" xfId="294"/>
    <cellStyle name="常规 4 2 4 4" xfId="295"/>
    <cellStyle name="常规 4 2 5" xfId="296"/>
    <cellStyle name="常规 4 2 5 2" xfId="297"/>
    <cellStyle name="常规 4 2 6" xfId="298"/>
    <cellStyle name="常规 4 2 7" xfId="299"/>
    <cellStyle name="常规 4 2 8" xfId="300"/>
    <cellStyle name="常规 4 2 9" xfId="301"/>
    <cellStyle name="常规 4 3" xfId="302"/>
    <cellStyle name="常规 4 3 2" xfId="303"/>
    <cellStyle name="常规 4 3 2 2" xfId="304"/>
    <cellStyle name="常规 4 3 2 2 2" xfId="305"/>
    <cellStyle name="常规 4 3 2 2 3" xfId="306"/>
    <cellStyle name="常规 4 3 2 3" xfId="307"/>
    <cellStyle name="常规 4 3 2 4" xfId="308"/>
    <cellStyle name="常规 4 3 3" xfId="309"/>
    <cellStyle name="常规 4 3 3 2" xfId="310"/>
    <cellStyle name="常规 4 3 3 3" xfId="311"/>
    <cellStyle name="常规 4 3 4" xfId="312"/>
    <cellStyle name="常规 4 3 4 2" xfId="313"/>
    <cellStyle name="常规 4 3 5" xfId="314"/>
    <cellStyle name="常规 4 3 6" xfId="315"/>
    <cellStyle name="常规 4 3 7" xfId="316"/>
    <cellStyle name="常规 4 4" xfId="317"/>
    <cellStyle name="常规 4 4 2" xfId="318"/>
    <cellStyle name="常规 4 4 2 2" xfId="319"/>
    <cellStyle name="常规 4 4 2 2 2" xfId="320"/>
    <cellStyle name="常规 4 4 2 2 3" xfId="321"/>
    <cellStyle name="常规 4 4 2 2 4" xfId="322"/>
    <cellStyle name="常规 4 4 2 2 5" xfId="323"/>
    <cellStyle name="常规 4 4 2 3" xfId="324"/>
    <cellStyle name="常规 4 4 2 3 2" xfId="325"/>
    <cellStyle name="常规 4 4 2 4" xfId="326"/>
    <cellStyle name="常规 4 4 2 5" xfId="327"/>
    <cellStyle name="常规 4 4 3" xfId="328"/>
    <cellStyle name="常规 4 4 3 2" xfId="329"/>
    <cellStyle name="常规 4 4 3 3" xfId="330"/>
    <cellStyle name="常规 4 4 3 4" xfId="331"/>
    <cellStyle name="常规 4 4 3 5" xfId="332"/>
    <cellStyle name="常规 4 4 4" xfId="333"/>
    <cellStyle name="常规 4 4 4 2" xfId="334"/>
    <cellStyle name="常规 4 4 5" xfId="335"/>
    <cellStyle name="常规 4 4 6" xfId="336"/>
    <cellStyle name="常规 4 5" xfId="337"/>
    <cellStyle name="常规 4 5 2" xfId="338"/>
    <cellStyle name="常规 4 5 3" xfId="339"/>
    <cellStyle name="常规 4 5 4" xfId="340"/>
    <cellStyle name="常规 4 6" xfId="341"/>
    <cellStyle name="常规 4 6 2" xfId="342"/>
    <cellStyle name="常规 4 6 3" xfId="343"/>
    <cellStyle name="常规 4 7" xfId="344"/>
    <cellStyle name="常规 4 7 2" xfId="345"/>
    <cellStyle name="常规 4 8" xfId="346"/>
    <cellStyle name="常规 4 8 2" xfId="347"/>
    <cellStyle name="常规 4 9" xfId="348"/>
    <cellStyle name="常规 5" xfId="349"/>
    <cellStyle name="常规 5 2" xfId="350"/>
    <cellStyle name="常规 5 2 2" xfId="351"/>
    <cellStyle name="常规 5 2 2 2" xfId="352"/>
    <cellStyle name="常规 5 2 2 2 2" xfId="353"/>
    <cellStyle name="常规 5 2 2 2 3" xfId="354"/>
    <cellStyle name="常规 5 2 2 2 4" xfId="355"/>
    <cellStyle name="常规 5 2 2 2 5" xfId="356"/>
    <cellStyle name="常规 5 2 2 3" xfId="357"/>
    <cellStyle name="常规 5 2 2 3 2" xfId="358"/>
    <cellStyle name="常规 5 2 2 3 3" xfId="359"/>
    <cellStyle name="常规 5 2 2 4" xfId="360"/>
    <cellStyle name="常规 5 2 2 5" xfId="361"/>
    <cellStyle name="常规 5 2 2 6" xfId="362"/>
    <cellStyle name="常规 5 2 3" xfId="363"/>
    <cellStyle name="常规 5 2 3 2" xfId="364"/>
    <cellStyle name="常规 5 2 3 3" xfId="365"/>
    <cellStyle name="常规 5 2 3 4" xfId="366"/>
    <cellStyle name="常规 5 2 3 5" xfId="367"/>
    <cellStyle name="常规 5 2 4" xfId="368"/>
    <cellStyle name="常规 5 2 4 2" xfId="369"/>
    <cellStyle name="常规 5 2 4 3" xfId="370"/>
    <cellStyle name="常规 5 2 5" xfId="371"/>
    <cellStyle name="常规 5 2 6" xfId="372"/>
    <cellStyle name="常规 5 2 7" xfId="373"/>
    <cellStyle name="常规 5 3" xfId="374"/>
    <cellStyle name="常规 5 3 2" xfId="375"/>
    <cellStyle name="常规 5 3 2 2" xfId="376"/>
    <cellStyle name="常规 5 3 2 3" xfId="377"/>
    <cellStyle name="常规 5 3 3" xfId="378"/>
    <cellStyle name="常规 5 3 4" xfId="379"/>
    <cellStyle name="常规 5 4" xfId="380"/>
    <cellStyle name="常规 5 4 2" xfId="381"/>
    <cellStyle name="常规 5 4 3" xfId="382"/>
    <cellStyle name="常规 5 5" xfId="383"/>
    <cellStyle name="常规 5 5 2" xfId="384"/>
    <cellStyle name="常规 5 5 3" xfId="385"/>
    <cellStyle name="常规 5 5 4" xfId="386"/>
    <cellStyle name="常规 5 5 5" xfId="387"/>
    <cellStyle name="常规 5 6" xfId="388"/>
    <cellStyle name="常规 5 6 2" xfId="389"/>
    <cellStyle name="常规 5 6 3" xfId="390"/>
    <cellStyle name="常规 5 7" xfId="391"/>
    <cellStyle name="常规 5 8" xfId="392"/>
    <cellStyle name="常规 6" xfId="393"/>
    <cellStyle name="常规 6 10" xfId="394"/>
    <cellStyle name="常规 6 2" xfId="395"/>
    <cellStyle name="常规 6 2 2" xfId="396"/>
    <cellStyle name="常规 6 2 2 2" xfId="397"/>
    <cellStyle name="常规 6 2 2 2 2" xfId="398"/>
    <cellStyle name="常规 6 2 2 3" xfId="399"/>
    <cellStyle name="常规 6 2 2 4" xfId="400"/>
    <cellStyle name="常规 6 2 2 5" xfId="401"/>
    <cellStyle name="常规 6 2 2 6" xfId="402"/>
    <cellStyle name="常规 6 2 3" xfId="403"/>
    <cellStyle name="常规 6 2 3 2" xfId="404"/>
    <cellStyle name="常规 6 2 3 3" xfId="405"/>
    <cellStyle name="常规 6 2 3 4" xfId="406"/>
    <cellStyle name="常规 6 2 4" xfId="407"/>
    <cellStyle name="常规 6 2 4 2" xfId="408"/>
    <cellStyle name="常规 6 2 5" xfId="409"/>
    <cellStyle name="常规 6 2 6" xfId="410"/>
    <cellStyle name="常规 6 2 7" xfId="411"/>
    <cellStyle name="常规 6 2 8" xfId="412"/>
    <cellStyle name="常规 6 3" xfId="413"/>
    <cellStyle name="常规 6 3 2" xfId="414"/>
    <cellStyle name="常规 6 3 2 2" xfId="415"/>
    <cellStyle name="常规 6 3 3" xfId="416"/>
    <cellStyle name="常规 6 3 4" xfId="417"/>
    <cellStyle name="常规 6 3 5" xfId="418"/>
    <cellStyle name="常规 6 3 6" xfId="419"/>
    <cellStyle name="常规 6 4" xfId="420"/>
    <cellStyle name="常规 6 4 2" xfId="421"/>
    <cellStyle name="常规 6 4 3" xfId="422"/>
    <cellStyle name="常规 6 5" xfId="423"/>
    <cellStyle name="常规 6 5 2" xfId="424"/>
    <cellStyle name="常规 6 5 3" xfId="425"/>
    <cellStyle name="常规 6 5 4" xfId="426"/>
    <cellStyle name="常规 6 5 5" xfId="427"/>
    <cellStyle name="常规 6 6" xfId="428"/>
    <cellStyle name="常规 6 6 2" xfId="429"/>
    <cellStyle name="常规 6 6 3" xfId="430"/>
    <cellStyle name="常规 6 7" xfId="431"/>
    <cellStyle name="常规 6 8" xfId="432"/>
    <cellStyle name="常规 6 9" xfId="433"/>
    <cellStyle name="常规 7" xfId="434"/>
    <cellStyle name="常规 7 2" xfId="435"/>
    <cellStyle name="常规 7 2 2" xfId="436"/>
    <cellStyle name="常规 7 2 2 2" xfId="437"/>
    <cellStyle name="常规 7 2 3" xfId="438"/>
    <cellStyle name="常规 7 2 4" xfId="439"/>
    <cellStyle name="常规 7 3" xfId="440"/>
    <cellStyle name="常规 7 3 2" xfId="441"/>
    <cellStyle name="常规 7 3 3" xfId="442"/>
    <cellStyle name="常规 7 3 4" xfId="443"/>
    <cellStyle name="常规 7 4" xfId="444"/>
    <cellStyle name="常规 7 4 2" xfId="445"/>
    <cellStyle name="常规 7 5" xfId="446"/>
    <cellStyle name="常规 7 6" xfId="447"/>
    <cellStyle name="常规 7 7" xfId="448"/>
    <cellStyle name="常规 7 8" xfId="449"/>
    <cellStyle name="常规 8" xfId="450"/>
    <cellStyle name="常规 8 2" xfId="451"/>
    <cellStyle name="常规 8 2 2" xfId="452"/>
    <cellStyle name="常规 8 2 3" xfId="453"/>
    <cellStyle name="常规 8 2 4" xfId="454"/>
    <cellStyle name="常规 8 3" xfId="455"/>
    <cellStyle name="常规 8 3 2" xfId="456"/>
    <cellStyle name="常规 8 4" xfId="457"/>
    <cellStyle name="常规 8 5" xfId="458"/>
    <cellStyle name="常规 8 6" xfId="459"/>
    <cellStyle name="常规 9" xfId="460"/>
    <cellStyle name="常规 9 2" xfId="461"/>
    <cellStyle name="常规 9 2 2" xfId="462"/>
    <cellStyle name="常规 9 2 3" xfId="463"/>
    <cellStyle name="常规 9 2 4" xfId="464"/>
    <cellStyle name="常规 9 3" xfId="465"/>
    <cellStyle name="常规 9 3 2" xfId="466"/>
    <cellStyle name="常规 9 4" xfId="467"/>
    <cellStyle name="常规 9 5" xfId="468"/>
    <cellStyle name="Hyperlink" xfId="469"/>
    <cellStyle name="超链接 2" xfId="470"/>
    <cellStyle name="超链接 2 2" xfId="471"/>
    <cellStyle name="好" xfId="472"/>
    <cellStyle name="汇总" xfId="473"/>
    <cellStyle name="Currency" xfId="474"/>
    <cellStyle name="Currency [0]" xfId="475"/>
    <cellStyle name="计算" xfId="476"/>
    <cellStyle name="检查单元格" xfId="477"/>
    <cellStyle name="解释性文本" xfId="478"/>
    <cellStyle name="警告文本" xfId="479"/>
    <cellStyle name="链接单元格" xfId="480"/>
    <cellStyle name="Comma" xfId="481"/>
    <cellStyle name="Comma [0]" xfId="482"/>
    <cellStyle name="强调文字颜色 1" xfId="483"/>
    <cellStyle name="强调文字颜色 2" xfId="484"/>
    <cellStyle name="强调文字颜色 3" xfId="485"/>
    <cellStyle name="强调文字颜色 4" xfId="486"/>
    <cellStyle name="强调文字颜色 5" xfId="487"/>
    <cellStyle name="强调文字颜色 6" xfId="488"/>
    <cellStyle name="适中" xfId="489"/>
    <cellStyle name="输出" xfId="490"/>
    <cellStyle name="输入" xfId="491"/>
    <cellStyle name="Followed Hyperlink" xfId="492"/>
    <cellStyle name="注释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6"/>
  <sheetViews>
    <sheetView tabSelected="1" zoomScalePageLayoutView="0" workbookViewId="0" topLeftCell="A1">
      <selection activeCell="A27" sqref="A27:IV30"/>
    </sheetView>
  </sheetViews>
  <sheetFormatPr defaultColWidth="9.00390625" defaultRowHeight="14.25"/>
  <cols>
    <col min="1" max="1" width="4.625" style="3" customWidth="1"/>
    <col min="2" max="2" width="30.50390625" style="11" customWidth="1"/>
    <col min="3" max="3" width="16.875" style="7" customWidth="1"/>
    <col min="4" max="4" width="8.25390625" style="3" customWidth="1"/>
    <col min="5" max="5" width="12.50390625" style="3" customWidth="1"/>
    <col min="6" max="6" width="6.50390625" style="14" customWidth="1"/>
    <col min="7" max="7" width="4.375" style="5" customWidth="1"/>
    <col min="8" max="10" width="8.75390625" style="5" customWidth="1"/>
    <col min="11" max="11" width="10.125" style="5" customWidth="1"/>
    <col min="12" max="12" width="8.75390625" style="6" customWidth="1"/>
    <col min="13" max="14" width="8.75390625" style="3" customWidth="1"/>
    <col min="15" max="178" width="9.00390625" style="2" customWidth="1"/>
    <col min="179" max="16384" width="9.00390625" style="4" customWidth="1"/>
  </cols>
  <sheetData>
    <row r="1" spans="1:14" ht="24" customHeight="1">
      <c r="A1" s="58" t="s">
        <v>378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0.25" customHeight="1">
      <c r="A2" s="59" t="s">
        <v>309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" customFormat="1" ht="20.2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8" customFormat="1" ht="50.25" customHeight="1">
      <c r="A4" s="9" t="s">
        <v>0</v>
      </c>
      <c r="B4" s="10" t="s">
        <v>10</v>
      </c>
      <c r="C4" s="9" t="s">
        <v>11</v>
      </c>
      <c r="D4" s="9" t="s">
        <v>8</v>
      </c>
      <c r="E4" s="9" t="s">
        <v>1</v>
      </c>
      <c r="F4" s="13" t="s">
        <v>2</v>
      </c>
      <c r="G4" s="9" t="s">
        <v>3</v>
      </c>
      <c r="H4" s="9" t="s">
        <v>75</v>
      </c>
      <c r="I4" s="9" t="s">
        <v>76</v>
      </c>
      <c r="J4" s="9" t="s">
        <v>12</v>
      </c>
      <c r="K4" s="12" t="s">
        <v>13</v>
      </c>
      <c r="L4" s="9" t="s">
        <v>4</v>
      </c>
      <c r="M4" s="9" t="s">
        <v>5</v>
      </c>
      <c r="N4" s="54" t="s">
        <v>384</v>
      </c>
    </row>
    <row r="5" spans="1:14" s="23" customFormat="1" ht="20.25" customHeight="1">
      <c r="A5" s="57">
        <v>1</v>
      </c>
      <c r="B5" s="16" t="s">
        <v>15</v>
      </c>
      <c r="C5" s="15" t="s">
        <v>16</v>
      </c>
      <c r="D5" s="15" t="s">
        <v>17</v>
      </c>
      <c r="E5" s="15" t="s">
        <v>20</v>
      </c>
      <c r="F5" s="15" t="s">
        <v>21</v>
      </c>
      <c r="G5" s="15" t="s">
        <v>6</v>
      </c>
      <c r="H5" s="19">
        <v>77.5</v>
      </c>
      <c r="I5" s="20">
        <f aca="true" t="shared" si="0" ref="I5:I26">H5*0.3</f>
        <v>23.25</v>
      </c>
      <c r="J5" s="21">
        <v>80.2</v>
      </c>
      <c r="K5" s="21">
        <f>J5*0.7</f>
        <v>56.14</v>
      </c>
      <c r="L5" s="21">
        <f>I5+K5</f>
        <v>79.39</v>
      </c>
      <c r="M5" s="22">
        <v>1</v>
      </c>
      <c r="N5" s="55" t="s">
        <v>392</v>
      </c>
    </row>
    <row r="6" spans="1:14" s="23" customFormat="1" ht="20.25" customHeight="1">
      <c r="A6" s="57">
        <v>2</v>
      </c>
      <c r="B6" s="16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6</v>
      </c>
      <c r="H6" s="19">
        <v>83.5</v>
      </c>
      <c r="I6" s="20">
        <f t="shared" si="0"/>
        <v>25.05</v>
      </c>
      <c r="J6" s="53" t="s">
        <v>391</v>
      </c>
      <c r="K6" s="53" t="s">
        <v>391</v>
      </c>
      <c r="L6" s="53"/>
      <c r="M6" s="22"/>
      <c r="N6" s="22"/>
    </row>
    <row r="7" spans="1:14" s="23" customFormat="1" ht="20.25" customHeight="1">
      <c r="A7" s="57">
        <v>3</v>
      </c>
      <c r="B7" s="16" t="s">
        <v>15</v>
      </c>
      <c r="C7" s="15" t="s">
        <v>16</v>
      </c>
      <c r="D7" s="15" t="s">
        <v>17</v>
      </c>
      <c r="E7" s="15" t="s">
        <v>22</v>
      </c>
      <c r="F7" s="15" t="s">
        <v>23</v>
      </c>
      <c r="G7" s="15" t="s">
        <v>6</v>
      </c>
      <c r="H7" s="19">
        <v>73</v>
      </c>
      <c r="I7" s="20">
        <f t="shared" si="0"/>
        <v>21.9</v>
      </c>
      <c r="J7" s="53" t="s">
        <v>391</v>
      </c>
      <c r="K7" s="53" t="s">
        <v>391</v>
      </c>
      <c r="L7" s="21"/>
      <c r="M7" s="22"/>
      <c r="N7" s="22"/>
    </row>
    <row r="8" spans="1:14" s="23" customFormat="1" ht="20.25" customHeight="1">
      <c r="A8" s="57">
        <v>4</v>
      </c>
      <c r="B8" s="16" t="s">
        <v>24</v>
      </c>
      <c r="C8" s="15" t="s">
        <v>25</v>
      </c>
      <c r="D8" s="15" t="s">
        <v>26</v>
      </c>
      <c r="E8" s="15" t="s">
        <v>29</v>
      </c>
      <c r="F8" s="15" t="s">
        <v>30</v>
      </c>
      <c r="G8" s="15" t="s">
        <v>6</v>
      </c>
      <c r="H8" s="19">
        <v>79</v>
      </c>
      <c r="I8" s="20">
        <f t="shared" si="0"/>
        <v>23.7</v>
      </c>
      <c r="J8" s="21">
        <v>81</v>
      </c>
      <c r="K8" s="21">
        <f>J8*0.7</f>
        <v>56.699999999999996</v>
      </c>
      <c r="L8" s="21">
        <f>I8+K8</f>
        <v>80.39999999999999</v>
      </c>
      <c r="M8" s="22">
        <v>1</v>
      </c>
      <c r="N8" s="55" t="s">
        <v>392</v>
      </c>
    </row>
    <row r="9" spans="1:14" s="23" customFormat="1" ht="20.25" customHeight="1">
      <c r="A9" s="57">
        <v>5</v>
      </c>
      <c r="B9" s="16" t="s">
        <v>24</v>
      </c>
      <c r="C9" s="15" t="s">
        <v>25</v>
      </c>
      <c r="D9" s="15" t="s">
        <v>26</v>
      </c>
      <c r="E9" s="15" t="s">
        <v>27</v>
      </c>
      <c r="F9" s="15" t="s">
        <v>28</v>
      </c>
      <c r="G9" s="15" t="s">
        <v>6</v>
      </c>
      <c r="H9" s="19">
        <v>79</v>
      </c>
      <c r="I9" s="20">
        <f t="shared" si="0"/>
        <v>23.7</v>
      </c>
      <c r="J9" s="21">
        <v>80.2</v>
      </c>
      <c r="K9" s="21">
        <f>J9*0.7</f>
        <v>56.14</v>
      </c>
      <c r="L9" s="21">
        <f>I9+K9</f>
        <v>79.84</v>
      </c>
      <c r="M9" s="22">
        <v>2</v>
      </c>
      <c r="N9" s="22"/>
    </row>
    <row r="10" spans="1:14" s="23" customFormat="1" ht="20.25" customHeight="1">
      <c r="A10" s="57">
        <v>6</v>
      </c>
      <c r="B10" s="16" t="s">
        <v>24</v>
      </c>
      <c r="C10" s="15" t="s">
        <v>25</v>
      </c>
      <c r="D10" s="15" t="s">
        <v>26</v>
      </c>
      <c r="E10" s="15" t="s">
        <v>31</v>
      </c>
      <c r="F10" s="15" t="s">
        <v>32</v>
      </c>
      <c r="G10" s="15" t="s">
        <v>7</v>
      </c>
      <c r="H10" s="19">
        <v>76.5</v>
      </c>
      <c r="I10" s="20">
        <f t="shared" si="0"/>
        <v>22.95</v>
      </c>
      <c r="J10" s="53" t="s">
        <v>391</v>
      </c>
      <c r="K10" s="53" t="s">
        <v>391</v>
      </c>
      <c r="L10" s="21"/>
      <c r="M10" s="22"/>
      <c r="N10" s="22"/>
    </row>
    <row r="11" spans="1:178" s="23" customFormat="1" ht="20.25" customHeight="1">
      <c r="A11" s="57">
        <v>7</v>
      </c>
      <c r="B11" s="16" t="s">
        <v>33</v>
      </c>
      <c r="C11" s="15" t="s">
        <v>16</v>
      </c>
      <c r="D11" s="15" t="s">
        <v>34</v>
      </c>
      <c r="E11" s="15" t="s">
        <v>39</v>
      </c>
      <c r="F11" s="15" t="s">
        <v>40</v>
      </c>
      <c r="G11" s="15" t="s">
        <v>7</v>
      </c>
      <c r="H11" s="19">
        <v>72</v>
      </c>
      <c r="I11" s="20">
        <f t="shared" si="0"/>
        <v>21.599999999999998</v>
      </c>
      <c r="J11" s="24">
        <v>81.8</v>
      </c>
      <c r="K11" s="21">
        <f>J11*0.7</f>
        <v>57.25999999999999</v>
      </c>
      <c r="L11" s="21">
        <f>I11+K11</f>
        <v>78.85999999999999</v>
      </c>
      <c r="M11" s="22">
        <v>1</v>
      </c>
      <c r="N11" s="55" t="s">
        <v>392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</row>
    <row r="12" spans="1:178" s="23" customFormat="1" ht="20.25" customHeight="1">
      <c r="A12" s="57">
        <v>8</v>
      </c>
      <c r="B12" s="16" t="s">
        <v>33</v>
      </c>
      <c r="C12" s="15" t="s">
        <v>16</v>
      </c>
      <c r="D12" s="15" t="s">
        <v>34</v>
      </c>
      <c r="E12" s="15" t="s">
        <v>37</v>
      </c>
      <c r="F12" s="15" t="s">
        <v>38</v>
      </c>
      <c r="G12" s="15" t="s">
        <v>6</v>
      </c>
      <c r="H12" s="19">
        <v>73.5</v>
      </c>
      <c r="I12" s="20">
        <f t="shared" si="0"/>
        <v>22.05</v>
      </c>
      <c r="J12" s="24">
        <v>80.8</v>
      </c>
      <c r="K12" s="21">
        <f>J12*0.7</f>
        <v>56.559999999999995</v>
      </c>
      <c r="L12" s="21">
        <f>I12+K12</f>
        <v>78.61</v>
      </c>
      <c r="M12" s="22">
        <v>2</v>
      </c>
      <c r="N12" s="2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</row>
    <row r="13" spans="1:14" s="23" customFormat="1" ht="20.25" customHeight="1">
      <c r="A13" s="57">
        <v>9</v>
      </c>
      <c r="B13" s="16" t="s">
        <v>33</v>
      </c>
      <c r="C13" s="15" t="s">
        <v>16</v>
      </c>
      <c r="D13" s="15" t="s">
        <v>34</v>
      </c>
      <c r="E13" s="15" t="s">
        <v>35</v>
      </c>
      <c r="F13" s="15" t="s">
        <v>36</v>
      </c>
      <c r="G13" s="15" t="s">
        <v>6</v>
      </c>
      <c r="H13" s="19">
        <v>76</v>
      </c>
      <c r="I13" s="20">
        <f t="shared" si="0"/>
        <v>22.8</v>
      </c>
      <c r="J13" s="53" t="s">
        <v>391</v>
      </c>
      <c r="K13" s="53" t="s">
        <v>391</v>
      </c>
      <c r="L13" s="21"/>
      <c r="M13" s="22"/>
      <c r="N13" s="22"/>
    </row>
    <row r="14" spans="1:14" s="23" customFormat="1" ht="20.25" customHeight="1">
      <c r="A14" s="57">
        <v>10</v>
      </c>
      <c r="B14" s="16" t="s">
        <v>33</v>
      </c>
      <c r="C14" s="15" t="s">
        <v>16</v>
      </c>
      <c r="D14" s="15" t="s">
        <v>34</v>
      </c>
      <c r="E14" s="15" t="s">
        <v>41</v>
      </c>
      <c r="F14" s="15" t="s">
        <v>42</v>
      </c>
      <c r="G14" s="15" t="s">
        <v>6</v>
      </c>
      <c r="H14" s="19">
        <v>72</v>
      </c>
      <c r="I14" s="20">
        <f t="shared" si="0"/>
        <v>21.599999999999998</v>
      </c>
      <c r="J14" s="53" t="s">
        <v>391</v>
      </c>
      <c r="K14" s="53" t="s">
        <v>391</v>
      </c>
      <c r="L14" s="21"/>
      <c r="M14" s="22"/>
      <c r="N14" s="22"/>
    </row>
    <row r="15" spans="1:14" s="23" customFormat="1" ht="20.25" customHeight="1">
      <c r="A15" s="57">
        <v>11</v>
      </c>
      <c r="B15" s="16" t="s">
        <v>43</v>
      </c>
      <c r="C15" s="15" t="s">
        <v>25</v>
      </c>
      <c r="D15" s="15" t="s">
        <v>44</v>
      </c>
      <c r="E15" s="15" t="s">
        <v>45</v>
      </c>
      <c r="F15" s="15" t="s">
        <v>46</v>
      </c>
      <c r="G15" s="15" t="s">
        <v>6</v>
      </c>
      <c r="H15" s="19">
        <v>74</v>
      </c>
      <c r="I15" s="20">
        <f t="shared" si="0"/>
        <v>22.2</v>
      </c>
      <c r="J15" s="21">
        <v>81.2</v>
      </c>
      <c r="K15" s="21">
        <f>J15*0.7</f>
        <v>56.839999999999996</v>
      </c>
      <c r="L15" s="21">
        <f>I15+K15</f>
        <v>79.03999999999999</v>
      </c>
      <c r="M15" s="22">
        <v>1</v>
      </c>
      <c r="N15" s="55" t="s">
        <v>392</v>
      </c>
    </row>
    <row r="16" spans="1:14" s="23" customFormat="1" ht="20.25" customHeight="1">
      <c r="A16" s="57">
        <v>12</v>
      </c>
      <c r="B16" s="16" t="s">
        <v>43</v>
      </c>
      <c r="C16" s="15" t="s">
        <v>25</v>
      </c>
      <c r="D16" s="15" t="s">
        <v>44</v>
      </c>
      <c r="E16" s="15" t="s">
        <v>49</v>
      </c>
      <c r="F16" s="15" t="s">
        <v>50</v>
      </c>
      <c r="G16" s="15" t="s">
        <v>6</v>
      </c>
      <c r="H16" s="19">
        <v>72.5</v>
      </c>
      <c r="I16" s="20">
        <f t="shared" si="0"/>
        <v>21.75</v>
      </c>
      <c r="J16" s="21">
        <v>81.6</v>
      </c>
      <c r="K16" s="21">
        <f>J16*0.7</f>
        <v>57.11999999999999</v>
      </c>
      <c r="L16" s="21">
        <f>I16+K16</f>
        <v>78.86999999999999</v>
      </c>
      <c r="M16" s="22">
        <v>2</v>
      </c>
      <c r="N16" s="22"/>
    </row>
    <row r="17" spans="1:14" s="23" customFormat="1" ht="20.25" customHeight="1">
      <c r="A17" s="57">
        <v>13</v>
      </c>
      <c r="B17" s="16" t="s">
        <v>43</v>
      </c>
      <c r="C17" s="15" t="s">
        <v>25</v>
      </c>
      <c r="D17" s="15" t="s">
        <v>44</v>
      </c>
      <c r="E17" s="15" t="s">
        <v>47</v>
      </c>
      <c r="F17" s="15" t="s">
        <v>48</v>
      </c>
      <c r="G17" s="15" t="s">
        <v>6</v>
      </c>
      <c r="H17" s="19">
        <v>74</v>
      </c>
      <c r="I17" s="20">
        <f t="shared" si="0"/>
        <v>22.2</v>
      </c>
      <c r="J17" s="21">
        <v>79.2</v>
      </c>
      <c r="K17" s="21">
        <f>J17*0.7</f>
        <v>55.44</v>
      </c>
      <c r="L17" s="21">
        <f>I17+K17</f>
        <v>77.64</v>
      </c>
      <c r="M17" s="22">
        <v>3</v>
      </c>
      <c r="N17" s="22"/>
    </row>
    <row r="18" spans="1:178" s="25" customFormat="1" ht="20.25" customHeight="1">
      <c r="A18" s="57">
        <v>14</v>
      </c>
      <c r="B18" s="16" t="s">
        <v>51</v>
      </c>
      <c r="C18" s="15" t="s">
        <v>52</v>
      </c>
      <c r="D18" s="15" t="s">
        <v>53</v>
      </c>
      <c r="E18" s="15" t="s">
        <v>57</v>
      </c>
      <c r="F18" s="15" t="s">
        <v>58</v>
      </c>
      <c r="G18" s="15" t="s">
        <v>6</v>
      </c>
      <c r="H18" s="19">
        <v>68.5</v>
      </c>
      <c r="I18" s="20">
        <f t="shared" si="0"/>
        <v>20.55</v>
      </c>
      <c r="J18" s="21">
        <v>83.2</v>
      </c>
      <c r="K18" s="21">
        <f>J18*0.7</f>
        <v>58.239999999999995</v>
      </c>
      <c r="L18" s="21">
        <f>I18+K18</f>
        <v>78.78999999999999</v>
      </c>
      <c r="M18" s="22">
        <v>1</v>
      </c>
      <c r="N18" s="55" t="s">
        <v>392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</row>
    <row r="19" spans="1:178" s="25" customFormat="1" ht="20.25" customHeight="1">
      <c r="A19" s="57">
        <v>15</v>
      </c>
      <c r="B19" s="16" t="s">
        <v>51</v>
      </c>
      <c r="C19" s="15" t="s">
        <v>52</v>
      </c>
      <c r="D19" s="15" t="s">
        <v>53</v>
      </c>
      <c r="E19" s="15" t="s">
        <v>56</v>
      </c>
      <c r="F19" s="15" t="s">
        <v>14</v>
      </c>
      <c r="G19" s="15" t="s">
        <v>6</v>
      </c>
      <c r="H19" s="19">
        <v>69</v>
      </c>
      <c r="I19" s="20">
        <f t="shared" si="0"/>
        <v>20.7</v>
      </c>
      <c r="J19" s="21">
        <v>80</v>
      </c>
      <c r="K19" s="21">
        <f>J19*0.7</f>
        <v>56</v>
      </c>
      <c r="L19" s="21">
        <f>I19+K19</f>
        <v>76.7</v>
      </c>
      <c r="M19" s="22">
        <v>2</v>
      </c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</row>
    <row r="20" spans="1:14" s="25" customFormat="1" ht="20.25" customHeight="1">
      <c r="A20" s="57">
        <v>16</v>
      </c>
      <c r="B20" s="16" t="s">
        <v>51</v>
      </c>
      <c r="C20" s="15" t="s">
        <v>52</v>
      </c>
      <c r="D20" s="15" t="s">
        <v>53</v>
      </c>
      <c r="E20" s="15" t="s">
        <v>54</v>
      </c>
      <c r="F20" s="15" t="s">
        <v>55</v>
      </c>
      <c r="G20" s="15" t="s">
        <v>7</v>
      </c>
      <c r="H20" s="19">
        <v>73</v>
      </c>
      <c r="I20" s="20">
        <f t="shared" si="0"/>
        <v>21.9</v>
      </c>
      <c r="J20" s="53" t="s">
        <v>391</v>
      </c>
      <c r="K20" s="53" t="s">
        <v>391</v>
      </c>
      <c r="L20" s="21"/>
      <c r="M20" s="22"/>
      <c r="N20" s="22"/>
    </row>
    <row r="21" spans="1:178" s="25" customFormat="1" ht="20.25" customHeight="1">
      <c r="A21" s="57">
        <v>17</v>
      </c>
      <c r="B21" s="16" t="s">
        <v>59</v>
      </c>
      <c r="C21" s="15" t="s">
        <v>25</v>
      </c>
      <c r="D21" s="15" t="s">
        <v>60</v>
      </c>
      <c r="E21" s="15" t="s">
        <v>65</v>
      </c>
      <c r="F21" s="15" t="s">
        <v>66</v>
      </c>
      <c r="G21" s="15" t="s">
        <v>6</v>
      </c>
      <c r="H21" s="19">
        <v>65</v>
      </c>
      <c r="I21" s="20">
        <f t="shared" si="0"/>
        <v>19.5</v>
      </c>
      <c r="J21" s="26">
        <v>79.4</v>
      </c>
      <c r="K21" s="21">
        <f>J21*0.7</f>
        <v>55.58</v>
      </c>
      <c r="L21" s="21">
        <f>I21+K21</f>
        <v>75.08</v>
      </c>
      <c r="M21" s="27">
        <v>1</v>
      </c>
      <c r="N21" s="55" t="s">
        <v>392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</row>
    <row r="22" spans="1:14" s="25" customFormat="1" ht="20.25" customHeight="1">
      <c r="A22" s="57">
        <v>18</v>
      </c>
      <c r="B22" s="16" t="s">
        <v>59</v>
      </c>
      <c r="C22" s="15" t="s">
        <v>25</v>
      </c>
      <c r="D22" s="15" t="s">
        <v>60</v>
      </c>
      <c r="E22" s="15" t="s">
        <v>61</v>
      </c>
      <c r="F22" s="15" t="s">
        <v>62</v>
      </c>
      <c r="G22" s="15" t="s">
        <v>7</v>
      </c>
      <c r="H22" s="19">
        <v>71.5</v>
      </c>
      <c r="I22" s="20">
        <f t="shared" si="0"/>
        <v>21.45</v>
      </c>
      <c r="J22" s="53" t="s">
        <v>391</v>
      </c>
      <c r="K22" s="53" t="s">
        <v>391</v>
      </c>
      <c r="L22" s="21"/>
      <c r="M22" s="22"/>
      <c r="N22" s="22"/>
    </row>
    <row r="23" spans="1:178" s="28" customFormat="1" ht="20.25" customHeight="1">
      <c r="A23" s="57">
        <v>19</v>
      </c>
      <c r="B23" s="16" t="s">
        <v>59</v>
      </c>
      <c r="C23" s="15" t="s">
        <v>25</v>
      </c>
      <c r="D23" s="15" t="s">
        <v>60</v>
      </c>
      <c r="E23" s="15" t="s">
        <v>63</v>
      </c>
      <c r="F23" s="15" t="s">
        <v>64</v>
      </c>
      <c r="G23" s="15" t="s">
        <v>6</v>
      </c>
      <c r="H23" s="19">
        <v>70</v>
      </c>
      <c r="I23" s="20">
        <f t="shared" si="0"/>
        <v>21</v>
      </c>
      <c r="J23" s="53" t="s">
        <v>391</v>
      </c>
      <c r="K23" s="53" t="s">
        <v>391</v>
      </c>
      <c r="L23" s="21"/>
      <c r="M23" s="22"/>
      <c r="N23" s="22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</row>
    <row r="24" spans="1:14" s="28" customFormat="1" ht="20.25" customHeight="1">
      <c r="A24" s="57">
        <v>20</v>
      </c>
      <c r="B24" s="16" t="s">
        <v>67</v>
      </c>
      <c r="C24" s="15" t="s">
        <v>25</v>
      </c>
      <c r="D24" s="15" t="s">
        <v>68</v>
      </c>
      <c r="E24" s="15" t="s">
        <v>69</v>
      </c>
      <c r="F24" s="15" t="s">
        <v>70</v>
      </c>
      <c r="G24" s="15" t="s">
        <v>6</v>
      </c>
      <c r="H24" s="19">
        <v>73</v>
      </c>
      <c r="I24" s="20">
        <f t="shared" si="0"/>
        <v>21.9</v>
      </c>
      <c r="J24" s="26">
        <v>80.6</v>
      </c>
      <c r="K24" s="21">
        <f>J24*0.7</f>
        <v>56.419999999999995</v>
      </c>
      <c r="L24" s="21">
        <f>I24+K24</f>
        <v>78.32</v>
      </c>
      <c r="M24" s="27">
        <v>1</v>
      </c>
      <c r="N24" s="55" t="s">
        <v>392</v>
      </c>
    </row>
    <row r="25" spans="1:14" s="28" customFormat="1" ht="20.25" customHeight="1">
      <c r="A25" s="57">
        <v>21</v>
      </c>
      <c r="B25" s="16" t="s">
        <v>67</v>
      </c>
      <c r="C25" s="15" t="s">
        <v>25</v>
      </c>
      <c r="D25" s="15" t="s">
        <v>68</v>
      </c>
      <c r="E25" s="15" t="s">
        <v>71</v>
      </c>
      <c r="F25" s="15" t="s">
        <v>72</v>
      </c>
      <c r="G25" s="15" t="s">
        <v>6</v>
      </c>
      <c r="H25" s="19">
        <v>70</v>
      </c>
      <c r="I25" s="20">
        <f t="shared" si="0"/>
        <v>21</v>
      </c>
      <c r="J25" s="26">
        <v>81.2</v>
      </c>
      <c r="K25" s="21">
        <f>J25*0.7</f>
        <v>56.839999999999996</v>
      </c>
      <c r="L25" s="21">
        <f>I25+K25</f>
        <v>77.84</v>
      </c>
      <c r="M25" s="27">
        <v>2</v>
      </c>
      <c r="N25" s="27"/>
    </row>
    <row r="26" spans="1:14" s="28" customFormat="1" ht="20.25" customHeight="1">
      <c r="A26" s="57">
        <v>22</v>
      </c>
      <c r="B26" s="16" t="s">
        <v>67</v>
      </c>
      <c r="C26" s="15" t="s">
        <v>25</v>
      </c>
      <c r="D26" s="15" t="s">
        <v>68</v>
      </c>
      <c r="E26" s="15" t="s">
        <v>73</v>
      </c>
      <c r="F26" s="15" t="s">
        <v>74</v>
      </c>
      <c r="G26" s="15" t="s">
        <v>6</v>
      </c>
      <c r="H26" s="19">
        <v>68</v>
      </c>
      <c r="I26" s="20">
        <f t="shared" si="0"/>
        <v>20.4</v>
      </c>
      <c r="J26" s="26">
        <v>80.2</v>
      </c>
      <c r="K26" s="21">
        <f>J26*0.7</f>
        <v>56.14</v>
      </c>
      <c r="L26" s="21">
        <f>I26+K26</f>
        <v>76.53999999999999</v>
      </c>
      <c r="M26" s="27">
        <v>3</v>
      </c>
      <c r="N26" s="27"/>
    </row>
  </sheetData>
  <sheetProtection/>
  <mergeCells count="3">
    <mergeCell ref="A1:N1"/>
    <mergeCell ref="A2:N2"/>
    <mergeCell ref="A3:N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24"/>
  <sheetViews>
    <sheetView zoomScalePageLayoutView="0" workbookViewId="0" topLeftCell="A1">
      <selection activeCell="A25" sqref="A25:IV25"/>
    </sheetView>
  </sheetViews>
  <sheetFormatPr defaultColWidth="9.00390625" defaultRowHeight="14.25"/>
  <cols>
    <col min="1" max="1" width="4.625" style="3" customWidth="1"/>
    <col min="2" max="2" width="30.50390625" style="11" customWidth="1"/>
    <col min="3" max="3" width="16.875" style="7" customWidth="1"/>
    <col min="4" max="4" width="8.25390625" style="3" customWidth="1"/>
    <col min="5" max="5" width="12.50390625" style="3" customWidth="1"/>
    <col min="6" max="6" width="6.50390625" style="14" customWidth="1"/>
    <col min="7" max="7" width="4.375" style="5" customWidth="1"/>
    <col min="8" max="10" width="8.75390625" style="5" customWidth="1"/>
    <col min="11" max="11" width="10.125" style="5" customWidth="1"/>
    <col min="12" max="12" width="8.75390625" style="6" customWidth="1"/>
    <col min="13" max="14" width="8.75390625" style="3" customWidth="1"/>
    <col min="15" max="180" width="9.00390625" style="2" customWidth="1"/>
    <col min="181" max="16384" width="9.00390625" style="4" customWidth="1"/>
  </cols>
  <sheetData>
    <row r="1" spans="1:14" ht="24" customHeight="1">
      <c r="A1" s="58" t="s">
        <v>377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0.25" customHeight="1">
      <c r="A2" s="59" t="s">
        <v>309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" customFormat="1" ht="20.2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8" customFormat="1" ht="50.25" customHeight="1">
      <c r="A4" s="9" t="s">
        <v>0</v>
      </c>
      <c r="B4" s="10" t="s">
        <v>10</v>
      </c>
      <c r="C4" s="9" t="s">
        <v>11</v>
      </c>
      <c r="D4" s="9" t="s">
        <v>8</v>
      </c>
      <c r="E4" s="9" t="s">
        <v>1</v>
      </c>
      <c r="F4" s="13" t="s">
        <v>2</v>
      </c>
      <c r="G4" s="9" t="s">
        <v>3</v>
      </c>
      <c r="H4" s="9" t="s">
        <v>75</v>
      </c>
      <c r="I4" s="9" t="s">
        <v>76</v>
      </c>
      <c r="J4" s="9" t="s">
        <v>12</v>
      </c>
      <c r="K4" s="12" t="s">
        <v>13</v>
      </c>
      <c r="L4" s="9" t="s">
        <v>4</v>
      </c>
      <c r="M4" s="9" t="s">
        <v>5</v>
      </c>
      <c r="N4" s="9" t="s">
        <v>393</v>
      </c>
    </row>
    <row r="5" spans="1:14" s="23" customFormat="1" ht="23.25" customHeight="1">
      <c r="A5" s="57">
        <v>1</v>
      </c>
      <c r="B5" s="18" t="s">
        <v>77</v>
      </c>
      <c r="C5" s="17" t="s">
        <v>25</v>
      </c>
      <c r="D5" s="17" t="s">
        <v>78</v>
      </c>
      <c r="E5" s="17" t="s">
        <v>79</v>
      </c>
      <c r="F5" s="17" t="s">
        <v>80</v>
      </c>
      <c r="G5" s="17" t="s">
        <v>7</v>
      </c>
      <c r="H5" s="29">
        <v>78.5</v>
      </c>
      <c r="I5" s="20">
        <f aca="true" t="shared" si="0" ref="I5:I24">H5*0.3</f>
        <v>23.55</v>
      </c>
      <c r="J5" s="21">
        <v>80.8</v>
      </c>
      <c r="K5" s="21">
        <f aca="true" t="shared" si="1" ref="K5:K12">J5*0.7</f>
        <v>56.559999999999995</v>
      </c>
      <c r="L5" s="21">
        <f aca="true" t="shared" si="2" ref="L5:L12">I5+K5</f>
        <v>80.11</v>
      </c>
      <c r="M5" s="22">
        <v>1</v>
      </c>
      <c r="N5" s="55" t="s">
        <v>394</v>
      </c>
    </row>
    <row r="6" spans="1:14" s="23" customFormat="1" ht="23.25" customHeight="1">
      <c r="A6" s="57">
        <v>2</v>
      </c>
      <c r="B6" s="18" t="s">
        <v>77</v>
      </c>
      <c r="C6" s="17" t="s">
        <v>25</v>
      </c>
      <c r="D6" s="17" t="s">
        <v>78</v>
      </c>
      <c r="E6" s="17" t="s">
        <v>81</v>
      </c>
      <c r="F6" s="17" t="s">
        <v>82</v>
      </c>
      <c r="G6" s="17" t="s">
        <v>6</v>
      </c>
      <c r="H6" s="29">
        <v>77</v>
      </c>
      <c r="I6" s="20">
        <f t="shared" si="0"/>
        <v>23.099999999999998</v>
      </c>
      <c r="J6" s="53">
        <v>79.9</v>
      </c>
      <c r="K6" s="21">
        <f t="shared" si="1"/>
        <v>55.93</v>
      </c>
      <c r="L6" s="21">
        <f t="shared" si="2"/>
        <v>79.03</v>
      </c>
      <c r="M6" s="22">
        <v>2</v>
      </c>
      <c r="N6" s="22"/>
    </row>
    <row r="7" spans="1:14" s="23" customFormat="1" ht="23.25" customHeight="1">
      <c r="A7" s="57">
        <v>3</v>
      </c>
      <c r="B7" s="18" t="s">
        <v>77</v>
      </c>
      <c r="C7" s="17" t="s">
        <v>25</v>
      </c>
      <c r="D7" s="17" t="s">
        <v>78</v>
      </c>
      <c r="E7" s="17" t="s">
        <v>83</v>
      </c>
      <c r="F7" s="17" t="s">
        <v>84</v>
      </c>
      <c r="G7" s="17" t="s">
        <v>6</v>
      </c>
      <c r="H7" s="29">
        <v>76.5</v>
      </c>
      <c r="I7" s="20">
        <f t="shared" si="0"/>
        <v>22.95</v>
      </c>
      <c r="J7" s="21">
        <v>78.3</v>
      </c>
      <c r="K7" s="21">
        <f t="shared" si="1"/>
        <v>54.809999999999995</v>
      </c>
      <c r="L7" s="21">
        <f t="shared" si="2"/>
        <v>77.75999999999999</v>
      </c>
      <c r="M7" s="22">
        <v>3</v>
      </c>
      <c r="N7" s="22"/>
    </row>
    <row r="8" spans="1:14" s="23" customFormat="1" ht="23.25" customHeight="1">
      <c r="A8" s="57">
        <v>4</v>
      </c>
      <c r="B8" s="18" t="s">
        <v>85</v>
      </c>
      <c r="C8" s="17" t="s">
        <v>86</v>
      </c>
      <c r="D8" s="17" t="s">
        <v>87</v>
      </c>
      <c r="E8" s="17" t="s">
        <v>88</v>
      </c>
      <c r="F8" s="17" t="s">
        <v>89</v>
      </c>
      <c r="G8" s="17" t="s">
        <v>6</v>
      </c>
      <c r="H8" s="29">
        <v>74.5</v>
      </c>
      <c r="I8" s="20">
        <f t="shared" si="0"/>
        <v>22.349999999999998</v>
      </c>
      <c r="J8" s="21">
        <v>81.8</v>
      </c>
      <c r="K8" s="21">
        <f t="shared" si="1"/>
        <v>57.25999999999999</v>
      </c>
      <c r="L8" s="21">
        <f t="shared" si="2"/>
        <v>79.60999999999999</v>
      </c>
      <c r="M8" s="55">
        <v>1</v>
      </c>
      <c r="N8" s="55" t="s">
        <v>394</v>
      </c>
    </row>
    <row r="9" spans="1:14" s="23" customFormat="1" ht="23.25" customHeight="1">
      <c r="A9" s="57">
        <v>5</v>
      </c>
      <c r="B9" s="18" t="s">
        <v>85</v>
      </c>
      <c r="C9" s="17" t="s">
        <v>86</v>
      </c>
      <c r="D9" s="17" t="s">
        <v>87</v>
      </c>
      <c r="E9" s="17" t="s">
        <v>92</v>
      </c>
      <c r="F9" s="17" t="s">
        <v>93</v>
      </c>
      <c r="G9" s="17" t="s">
        <v>6</v>
      </c>
      <c r="H9" s="29">
        <v>66</v>
      </c>
      <c r="I9" s="20">
        <f t="shared" si="0"/>
        <v>19.8</v>
      </c>
      <c r="J9" s="21">
        <v>82</v>
      </c>
      <c r="K9" s="21">
        <f t="shared" si="1"/>
        <v>57.4</v>
      </c>
      <c r="L9" s="21">
        <f t="shared" si="2"/>
        <v>77.2</v>
      </c>
      <c r="M9" s="55">
        <v>2</v>
      </c>
      <c r="N9" s="55"/>
    </row>
    <row r="10" spans="1:14" s="23" customFormat="1" ht="23.25" customHeight="1">
      <c r="A10" s="57">
        <v>6</v>
      </c>
      <c r="B10" s="18" t="s">
        <v>85</v>
      </c>
      <c r="C10" s="17" t="s">
        <v>86</v>
      </c>
      <c r="D10" s="17" t="s">
        <v>87</v>
      </c>
      <c r="E10" s="17" t="s">
        <v>90</v>
      </c>
      <c r="F10" s="17" t="s">
        <v>91</v>
      </c>
      <c r="G10" s="17" t="s">
        <v>6</v>
      </c>
      <c r="H10" s="29">
        <v>73</v>
      </c>
      <c r="I10" s="20">
        <f t="shared" si="0"/>
        <v>21.9</v>
      </c>
      <c r="J10" s="21">
        <v>74.6</v>
      </c>
      <c r="K10" s="21">
        <f t="shared" si="1"/>
        <v>52.21999999999999</v>
      </c>
      <c r="L10" s="21">
        <f t="shared" si="2"/>
        <v>74.11999999999999</v>
      </c>
      <c r="M10" s="55">
        <v>3</v>
      </c>
      <c r="N10" s="55"/>
    </row>
    <row r="11" spans="1:180" s="23" customFormat="1" ht="23.25" customHeight="1">
      <c r="A11" s="57">
        <v>7</v>
      </c>
      <c r="B11" s="18" t="s">
        <v>94</v>
      </c>
      <c r="C11" s="17" t="s">
        <v>95</v>
      </c>
      <c r="D11" s="17" t="s">
        <v>96</v>
      </c>
      <c r="E11" s="17" t="s">
        <v>101</v>
      </c>
      <c r="F11" s="17" t="s">
        <v>102</v>
      </c>
      <c r="G11" s="17" t="s">
        <v>7</v>
      </c>
      <c r="H11" s="29">
        <v>71.5</v>
      </c>
      <c r="I11" s="20">
        <f t="shared" si="0"/>
        <v>21.45</v>
      </c>
      <c r="J11" s="24">
        <v>81.6</v>
      </c>
      <c r="K11" s="21">
        <f t="shared" si="1"/>
        <v>57.11999999999999</v>
      </c>
      <c r="L11" s="21">
        <f t="shared" si="2"/>
        <v>78.57</v>
      </c>
      <c r="M11" s="55">
        <v>1</v>
      </c>
      <c r="N11" s="55" t="s">
        <v>394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</row>
    <row r="12" spans="1:14" s="23" customFormat="1" ht="23.25" customHeight="1">
      <c r="A12" s="57">
        <v>8</v>
      </c>
      <c r="B12" s="18" t="s">
        <v>94</v>
      </c>
      <c r="C12" s="17" t="s">
        <v>95</v>
      </c>
      <c r="D12" s="17" t="s">
        <v>96</v>
      </c>
      <c r="E12" s="17" t="s">
        <v>97</v>
      </c>
      <c r="F12" s="17" t="s">
        <v>98</v>
      </c>
      <c r="G12" s="17" t="s">
        <v>6</v>
      </c>
      <c r="H12" s="29">
        <v>77</v>
      </c>
      <c r="I12" s="20">
        <f t="shared" si="0"/>
        <v>23.099999999999998</v>
      </c>
      <c r="J12" s="53">
        <v>78.4</v>
      </c>
      <c r="K12" s="21">
        <f t="shared" si="1"/>
        <v>54.88</v>
      </c>
      <c r="L12" s="21">
        <f t="shared" si="2"/>
        <v>77.98</v>
      </c>
      <c r="M12" s="55">
        <v>2</v>
      </c>
      <c r="N12" s="55"/>
    </row>
    <row r="13" spans="1:180" s="23" customFormat="1" ht="23.25" customHeight="1">
      <c r="A13" s="57">
        <v>9</v>
      </c>
      <c r="B13" s="18" t="s">
        <v>94</v>
      </c>
      <c r="C13" s="17" t="s">
        <v>95</v>
      </c>
      <c r="D13" s="17" t="s">
        <v>96</v>
      </c>
      <c r="E13" s="17" t="s">
        <v>99</v>
      </c>
      <c r="F13" s="17" t="s">
        <v>100</v>
      </c>
      <c r="G13" s="17" t="s">
        <v>6</v>
      </c>
      <c r="H13" s="29">
        <v>71.5</v>
      </c>
      <c r="I13" s="20">
        <f t="shared" si="0"/>
        <v>21.45</v>
      </c>
      <c r="J13" s="53" t="s">
        <v>391</v>
      </c>
      <c r="K13" s="21" t="s">
        <v>391</v>
      </c>
      <c r="L13" s="21"/>
      <c r="M13" s="55"/>
      <c r="N13" s="5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</row>
    <row r="14" spans="1:14" s="23" customFormat="1" ht="23.25" customHeight="1">
      <c r="A14" s="57">
        <v>10</v>
      </c>
      <c r="B14" s="18" t="s">
        <v>103</v>
      </c>
      <c r="C14" s="17" t="s">
        <v>25</v>
      </c>
      <c r="D14" s="17" t="s">
        <v>104</v>
      </c>
      <c r="E14" s="17" t="s">
        <v>105</v>
      </c>
      <c r="F14" s="17" t="s">
        <v>106</v>
      </c>
      <c r="G14" s="17" t="s">
        <v>7</v>
      </c>
      <c r="H14" s="29">
        <v>67.5</v>
      </c>
      <c r="I14" s="20">
        <f t="shared" si="0"/>
        <v>20.25</v>
      </c>
      <c r="J14" s="21">
        <v>80</v>
      </c>
      <c r="K14" s="21">
        <f aca="true" t="shared" si="3" ref="K14:K20">J14*0.7</f>
        <v>56</v>
      </c>
      <c r="L14" s="21">
        <f aca="true" t="shared" si="4" ref="L14:L20">I14+K14</f>
        <v>76.25</v>
      </c>
      <c r="M14" s="22">
        <v>1</v>
      </c>
      <c r="N14" s="55" t="s">
        <v>385</v>
      </c>
    </row>
    <row r="15" spans="1:14" s="23" customFormat="1" ht="23.25" customHeight="1">
      <c r="A15" s="57">
        <v>11</v>
      </c>
      <c r="B15" s="18" t="s">
        <v>103</v>
      </c>
      <c r="C15" s="17" t="s">
        <v>25</v>
      </c>
      <c r="D15" s="17" t="s">
        <v>104</v>
      </c>
      <c r="E15" s="17" t="s">
        <v>107</v>
      </c>
      <c r="F15" s="17" t="s">
        <v>108</v>
      </c>
      <c r="G15" s="17" t="s">
        <v>7</v>
      </c>
      <c r="H15" s="29">
        <v>65</v>
      </c>
      <c r="I15" s="20">
        <f t="shared" si="0"/>
        <v>19.5</v>
      </c>
      <c r="J15" s="21">
        <v>79</v>
      </c>
      <c r="K15" s="21">
        <f t="shared" si="3"/>
        <v>55.3</v>
      </c>
      <c r="L15" s="21">
        <f t="shared" si="4"/>
        <v>74.8</v>
      </c>
      <c r="M15" s="22">
        <v>2</v>
      </c>
      <c r="N15" s="22"/>
    </row>
    <row r="16" spans="1:14" s="23" customFormat="1" ht="23.25" customHeight="1">
      <c r="A16" s="57">
        <v>12</v>
      </c>
      <c r="B16" s="18" t="s">
        <v>103</v>
      </c>
      <c r="C16" s="17" t="s">
        <v>25</v>
      </c>
      <c r="D16" s="17" t="s">
        <v>104</v>
      </c>
      <c r="E16" s="17" t="s">
        <v>109</v>
      </c>
      <c r="F16" s="17" t="s">
        <v>110</v>
      </c>
      <c r="G16" s="17" t="s">
        <v>7</v>
      </c>
      <c r="H16" s="29">
        <v>61.5</v>
      </c>
      <c r="I16" s="20">
        <f t="shared" si="0"/>
        <v>18.45</v>
      </c>
      <c r="J16" s="21">
        <v>78</v>
      </c>
      <c r="K16" s="21">
        <f t="shared" si="3"/>
        <v>54.599999999999994</v>
      </c>
      <c r="L16" s="21">
        <f t="shared" si="4"/>
        <v>73.05</v>
      </c>
      <c r="M16" s="22">
        <v>3</v>
      </c>
      <c r="N16" s="22"/>
    </row>
    <row r="17" spans="1:180" s="23" customFormat="1" ht="23.25" customHeight="1">
      <c r="A17" s="57">
        <v>13</v>
      </c>
      <c r="B17" s="18" t="s">
        <v>111</v>
      </c>
      <c r="C17" s="17" t="s">
        <v>112</v>
      </c>
      <c r="D17" s="17" t="s">
        <v>113</v>
      </c>
      <c r="E17" s="17" t="s">
        <v>116</v>
      </c>
      <c r="F17" s="17" t="s">
        <v>117</v>
      </c>
      <c r="G17" s="17" t="s">
        <v>6</v>
      </c>
      <c r="H17" s="29">
        <v>63.5</v>
      </c>
      <c r="I17" s="20">
        <f t="shared" si="0"/>
        <v>19.05</v>
      </c>
      <c r="J17" s="56">
        <v>85.4</v>
      </c>
      <c r="K17" s="21">
        <f t="shared" si="3"/>
        <v>59.78</v>
      </c>
      <c r="L17" s="21">
        <f t="shared" si="4"/>
        <v>78.83</v>
      </c>
      <c r="M17" s="55">
        <v>1</v>
      </c>
      <c r="N17" s="55" t="s">
        <v>394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</row>
    <row r="18" spans="1:180" s="25" customFormat="1" ht="23.25" customHeight="1">
      <c r="A18" s="57">
        <v>14</v>
      </c>
      <c r="B18" s="18" t="s">
        <v>111</v>
      </c>
      <c r="C18" s="17" t="s">
        <v>112</v>
      </c>
      <c r="D18" s="17" t="s">
        <v>113</v>
      </c>
      <c r="E18" s="17" t="s">
        <v>114</v>
      </c>
      <c r="F18" s="17" t="s">
        <v>115</v>
      </c>
      <c r="G18" s="17" t="s">
        <v>6</v>
      </c>
      <c r="H18" s="29">
        <v>64.5</v>
      </c>
      <c r="I18" s="20">
        <f t="shared" si="0"/>
        <v>19.349999999999998</v>
      </c>
      <c r="J18" s="21">
        <v>79.6</v>
      </c>
      <c r="K18" s="21">
        <f t="shared" si="3"/>
        <v>55.71999999999999</v>
      </c>
      <c r="L18" s="21">
        <f t="shared" si="4"/>
        <v>75.07</v>
      </c>
      <c r="M18" s="55">
        <v>2</v>
      </c>
      <c r="N18" s="55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</row>
    <row r="19" spans="1:180" s="25" customFormat="1" ht="23.25" customHeight="1">
      <c r="A19" s="57">
        <v>15</v>
      </c>
      <c r="B19" s="18" t="s">
        <v>118</v>
      </c>
      <c r="C19" s="17" t="s">
        <v>86</v>
      </c>
      <c r="D19" s="17" t="s">
        <v>119</v>
      </c>
      <c r="E19" s="17" t="s">
        <v>120</v>
      </c>
      <c r="F19" s="17" t="s">
        <v>121</v>
      </c>
      <c r="G19" s="17" t="s">
        <v>6</v>
      </c>
      <c r="H19" s="29">
        <v>66.5</v>
      </c>
      <c r="I19" s="20">
        <f t="shared" si="0"/>
        <v>19.95</v>
      </c>
      <c r="J19" s="21">
        <v>82.8</v>
      </c>
      <c r="K19" s="21">
        <f t="shared" si="3"/>
        <v>57.959999999999994</v>
      </c>
      <c r="L19" s="21">
        <f t="shared" si="4"/>
        <v>77.91</v>
      </c>
      <c r="M19" s="55">
        <v>1</v>
      </c>
      <c r="N19" s="55" t="s">
        <v>394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</row>
    <row r="20" spans="1:180" s="25" customFormat="1" ht="23.25" customHeight="1">
      <c r="A20" s="57">
        <v>16</v>
      </c>
      <c r="B20" s="40" t="s">
        <v>118</v>
      </c>
      <c r="C20" s="39" t="s">
        <v>86</v>
      </c>
      <c r="D20" s="39" t="s">
        <v>119</v>
      </c>
      <c r="E20" s="39" t="s">
        <v>122</v>
      </c>
      <c r="F20" s="39" t="s">
        <v>123</v>
      </c>
      <c r="G20" s="39" t="s">
        <v>6</v>
      </c>
      <c r="H20" s="29">
        <v>58.5</v>
      </c>
      <c r="I20" s="20">
        <f t="shared" si="0"/>
        <v>17.55</v>
      </c>
      <c r="J20" s="21">
        <v>78.4</v>
      </c>
      <c r="K20" s="21">
        <f t="shared" si="3"/>
        <v>54.88</v>
      </c>
      <c r="L20" s="21">
        <f t="shared" si="4"/>
        <v>72.43</v>
      </c>
      <c r="M20" s="55">
        <v>2</v>
      </c>
      <c r="N20" s="55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</row>
    <row r="21" spans="1:14" s="25" customFormat="1" ht="23.25" customHeight="1">
      <c r="A21" s="57">
        <v>17</v>
      </c>
      <c r="B21" s="40" t="s">
        <v>118</v>
      </c>
      <c r="C21" s="39" t="s">
        <v>86</v>
      </c>
      <c r="D21" s="39" t="s">
        <v>119</v>
      </c>
      <c r="E21" s="39" t="s">
        <v>124</v>
      </c>
      <c r="F21" s="39" t="s">
        <v>125</v>
      </c>
      <c r="G21" s="39" t="s">
        <v>6</v>
      </c>
      <c r="H21" s="29">
        <v>53</v>
      </c>
      <c r="I21" s="20">
        <f t="shared" si="0"/>
        <v>15.899999999999999</v>
      </c>
      <c r="J21" s="21" t="s">
        <v>391</v>
      </c>
      <c r="K21" s="21" t="s">
        <v>391</v>
      </c>
      <c r="L21" s="21"/>
      <c r="M21" s="55"/>
      <c r="N21" s="55"/>
    </row>
    <row r="22" spans="1:14" s="25" customFormat="1" ht="23.25" customHeight="1">
      <c r="A22" s="57">
        <v>18</v>
      </c>
      <c r="B22" s="18" t="s">
        <v>126</v>
      </c>
      <c r="C22" s="17" t="s">
        <v>25</v>
      </c>
      <c r="D22" s="17" t="s">
        <v>127</v>
      </c>
      <c r="E22" s="17" t="s">
        <v>128</v>
      </c>
      <c r="F22" s="17" t="s">
        <v>129</v>
      </c>
      <c r="G22" s="17" t="s">
        <v>6</v>
      </c>
      <c r="H22" s="29">
        <v>72</v>
      </c>
      <c r="I22" s="20">
        <f t="shared" si="0"/>
        <v>21.599999999999998</v>
      </c>
      <c r="J22" s="56">
        <v>79.4</v>
      </c>
      <c r="K22" s="53">
        <f>J22*0.7</f>
        <v>55.58</v>
      </c>
      <c r="L22" s="21">
        <f>I22+K22</f>
        <v>77.17999999999999</v>
      </c>
      <c r="M22" s="55">
        <v>1</v>
      </c>
      <c r="N22" s="55" t="s">
        <v>394</v>
      </c>
    </row>
    <row r="23" spans="1:14" s="28" customFormat="1" ht="23.25" customHeight="1">
      <c r="A23" s="57">
        <v>19</v>
      </c>
      <c r="B23" s="18" t="s">
        <v>126</v>
      </c>
      <c r="C23" s="17" t="s">
        <v>25</v>
      </c>
      <c r="D23" s="17" t="s">
        <v>127</v>
      </c>
      <c r="E23" s="17" t="s">
        <v>130</v>
      </c>
      <c r="F23" s="17" t="s">
        <v>131</v>
      </c>
      <c r="G23" s="17" t="s">
        <v>6</v>
      </c>
      <c r="H23" s="29">
        <v>70</v>
      </c>
      <c r="I23" s="20">
        <f t="shared" si="0"/>
        <v>21</v>
      </c>
      <c r="J23" s="26">
        <v>77.2</v>
      </c>
      <c r="K23" s="53">
        <f>J23*0.7</f>
        <v>54.04</v>
      </c>
      <c r="L23" s="21">
        <f>I23+K23</f>
        <v>75.03999999999999</v>
      </c>
      <c r="M23" s="55">
        <v>2</v>
      </c>
      <c r="N23" s="55"/>
    </row>
    <row r="24" spans="1:14" s="28" customFormat="1" ht="23.25" customHeight="1">
      <c r="A24" s="57">
        <v>20</v>
      </c>
      <c r="B24" s="18" t="s">
        <v>126</v>
      </c>
      <c r="C24" s="17" t="s">
        <v>25</v>
      </c>
      <c r="D24" s="17" t="s">
        <v>127</v>
      </c>
      <c r="E24" s="17" t="s">
        <v>132</v>
      </c>
      <c r="F24" s="17" t="s">
        <v>133</v>
      </c>
      <c r="G24" s="17" t="s">
        <v>6</v>
      </c>
      <c r="H24" s="29">
        <v>63.5</v>
      </c>
      <c r="I24" s="20">
        <f t="shared" si="0"/>
        <v>19.05</v>
      </c>
      <c r="J24" s="53" t="s">
        <v>391</v>
      </c>
      <c r="K24" s="53" t="s">
        <v>391</v>
      </c>
      <c r="L24" s="21"/>
      <c r="M24" s="55"/>
      <c r="N24" s="55"/>
    </row>
  </sheetData>
  <sheetProtection/>
  <mergeCells count="3">
    <mergeCell ref="A1:N1"/>
    <mergeCell ref="A2:N2"/>
    <mergeCell ref="A3:N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7" sqref="A27:IV27"/>
    </sheetView>
  </sheetViews>
  <sheetFormatPr defaultColWidth="9.00390625" defaultRowHeight="14.25"/>
  <cols>
    <col min="1" max="1" width="4.625" style="3" customWidth="1"/>
    <col min="2" max="2" width="30.50390625" style="11" customWidth="1"/>
    <col min="3" max="3" width="16.875" style="7" customWidth="1"/>
    <col min="4" max="4" width="8.25390625" style="3" customWidth="1"/>
    <col min="5" max="5" width="12.50390625" style="3" customWidth="1"/>
    <col min="6" max="6" width="6.50390625" style="14" customWidth="1"/>
    <col min="7" max="7" width="4.375" style="5" customWidth="1"/>
    <col min="8" max="10" width="8.75390625" style="5" customWidth="1"/>
    <col min="11" max="11" width="10.125" style="5" customWidth="1"/>
    <col min="12" max="12" width="8.75390625" style="6" customWidth="1"/>
    <col min="13" max="14" width="8.75390625" style="3" customWidth="1"/>
    <col min="15" max="156" width="9.00390625" style="2" customWidth="1"/>
    <col min="157" max="16384" width="9.00390625" style="4" customWidth="1"/>
  </cols>
  <sheetData>
    <row r="1" spans="1:14" ht="24" customHeight="1">
      <c r="A1" s="58" t="s">
        <v>376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0.25" customHeight="1">
      <c r="A2" s="59" t="s">
        <v>309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" customFormat="1" ht="20.2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8" customFormat="1" ht="50.25" customHeight="1">
      <c r="A4" s="9" t="s">
        <v>0</v>
      </c>
      <c r="B4" s="10" t="s">
        <v>10</v>
      </c>
      <c r="C4" s="9" t="s">
        <v>11</v>
      </c>
      <c r="D4" s="9" t="s">
        <v>8</v>
      </c>
      <c r="E4" s="9" t="s">
        <v>1</v>
      </c>
      <c r="F4" s="13" t="s">
        <v>2</v>
      </c>
      <c r="G4" s="9" t="s">
        <v>3</v>
      </c>
      <c r="H4" s="9" t="s">
        <v>75</v>
      </c>
      <c r="I4" s="9" t="s">
        <v>76</v>
      </c>
      <c r="J4" s="9" t="s">
        <v>12</v>
      </c>
      <c r="K4" s="12" t="s">
        <v>13</v>
      </c>
      <c r="L4" s="9" t="s">
        <v>4</v>
      </c>
      <c r="M4" s="9" t="s">
        <v>5</v>
      </c>
      <c r="N4" s="9" t="s">
        <v>395</v>
      </c>
    </row>
    <row r="5" spans="1:14" s="25" customFormat="1" ht="21.75" customHeight="1">
      <c r="A5" s="41">
        <v>1</v>
      </c>
      <c r="B5" s="33" t="s">
        <v>134</v>
      </c>
      <c r="C5" s="32" t="s">
        <v>16</v>
      </c>
      <c r="D5" s="32" t="s">
        <v>135</v>
      </c>
      <c r="E5" s="32" t="s">
        <v>138</v>
      </c>
      <c r="F5" s="32" t="s">
        <v>139</v>
      </c>
      <c r="G5" s="32" t="s">
        <v>6</v>
      </c>
      <c r="H5" s="29">
        <v>70</v>
      </c>
      <c r="I5" s="20">
        <f aca="true" t="shared" si="0" ref="I5:I23">H5*0.3</f>
        <v>21</v>
      </c>
      <c r="J5" s="21">
        <v>78.8</v>
      </c>
      <c r="K5" s="21">
        <f>J5*0.7</f>
        <v>55.16</v>
      </c>
      <c r="L5" s="21">
        <f>I5+K5</f>
        <v>76.16</v>
      </c>
      <c r="M5" s="22">
        <v>1</v>
      </c>
      <c r="N5" s="55" t="s">
        <v>396</v>
      </c>
    </row>
    <row r="6" spans="1:14" s="25" customFormat="1" ht="21.75" customHeight="1">
      <c r="A6" s="41">
        <v>2</v>
      </c>
      <c r="B6" s="33" t="s">
        <v>134</v>
      </c>
      <c r="C6" s="32" t="s">
        <v>16</v>
      </c>
      <c r="D6" s="32" t="s">
        <v>135</v>
      </c>
      <c r="E6" s="32" t="s">
        <v>136</v>
      </c>
      <c r="F6" s="32" t="s">
        <v>137</v>
      </c>
      <c r="G6" s="32" t="s">
        <v>6</v>
      </c>
      <c r="H6" s="29">
        <v>74</v>
      </c>
      <c r="I6" s="20">
        <f t="shared" si="0"/>
        <v>22.2</v>
      </c>
      <c r="J6" s="21">
        <v>75.6</v>
      </c>
      <c r="K6" s="21">
        <f>J6*0.7</f>
        <v>52.919999999999995</v>
      </c>
      <c r="L6" s="21">
        <f>I6+K6</f>
        <v>75.11999999999999</v>
      </c>
      <c r="M6" s="22">
        <v>2</v>
      </c>
      <c r="N6" s="22"/>
    </row>
    <row r="7" spans="1:14" s="25" customFormat="1" ht="21.75" customHeight="1">
      <c r="A7" s="41">
        <v>3</v>
      </c>
      <c r="B7" s="33" t="s">
        <v>134</v>
      </c>
      <c r="C7" s="32" t="s">
        <v>16</v>
      </c>
      <c r="D7" s="32" t="s">
        <v>135</v>
      </c>
      <c r="E7" s="32" t="s">
        <v>140</v>
      </c>
      <c r="F7" s="32" t="s">
        <v>141</v>
      </c>
      <c r="G7" s="32" t="s">
        <v>7</v>
      </c>
      <c r="H7" s="29">
        <v>66</v>
      </c>
      <c r="I7" s="20">
        <f t="shared" si="0"/>
        <v>19.8</v>
      </c>
      <c r="J7" s="21" t="s">
        <v>391</v>
      </c>
      <c r="K7" s="21" t="s">
        <v>391</v>
      </c>
      <c r="L7" s="21"/>
      <c r="M7" s="22"/>
      <c r="N7" s="22"/>
    </row>
    <row r="8" spans="1:14" s="25" customFormat="1" ht="21.75" customHeight="1">
      <c r="A8" s="41">
        <v>4</v>
      </c>
      <c r="B8" s="33" t="s">
        <v>142</v>
      </c>
      <c r="C8" s="32" t="s">
        <v>25</v>
      </c>
      <c r="D8" s="32" t="s">
        <v>143</v>
      </c>
      <c r="E8" s="32" t="s">
        <v>146</v>
      </c>
      <c r="F8" s="32" t="s">
        <v>147</v>
      </c>
      <c r="G8" s="32" t="s">
        <v>6</v>
      </c>
      <c r="H8" s="29">
        <v>74</v>
      </c>
      <c r="I8" s="20">
        <f t="shared" si="0"/>
        <v>22.2</v>
      </c>
      <c r="J8" s="53">
        <v>83.4</v>
      </c>
      <c r="K8" s="21">
        <f>J8*0.7</f>
        <v>58.38</v>
      </c>
      <c r="L8" s="21">
        <f>I8+K8</f>
        <v>80.58</v>
      </c>
      <c r="M8" s="55">
        <v>1</v>
      </c>
      <c r="N8" s="55" t="s">
        <v>396</v>
      </c>
    </row>
    <row r="9" spans="1:14" s="25" customFormat="1" ht="21.75" customHeight="1">
      <c r="A9" s="41">
        <v>5</v>
      </c>
      <c r="B9" s="33" t="s">
        <v>142</v>
      </c>
      <c r="C9" s="32" t="s">
        <v>25</v>
      </c>
      <c r="D9" s="32" t="s">
        <v>143</v>
      </c>
      <c r="E9" s="32" t="s">
        <v>144</v>
      </c>
      <c r="F9" s="32" t="s">
        <v>145</v>
      </c>
      <c r="G9" s="32" t="s">
        <v>7</v>
      </c>
      <c r="H9" s="29">
        <v>74</v>
      </c>
      <c r="I9" s="20">
        <f t="shared" si="0"/>
        <v>22.2</v>
      </c>
      <c r="J9" s="21">
        <v>81.4</v>
      </c>
      <c r="K9" s="21">
        <f>J9*0.7</f>
        <v>56.98</v>
      </c>
      <c r="L9" s="21">
        <f>I9+K9</f>
        <v>79.17999999999999</v>
      </c>
      <c r="M9" s="55">
        <v>2</v>
      </c>
      <c r="N9" s="22"/>
    </row>
    <row r="10" spans="1:14" s="25" customFormat="1" ht="21.75" customHeight="1">
      <c r="A10" s="41">
        <v>6</v>
      </c>
      <c r="B10" s="33" t="s">
        <v>148</v>
      </c>
      <c r="C10" s="32" t="s">
        <v>112</v>
      </c>
      <c r="D10" s="32" t="s">
        <v>149</v>
      </c>
      <c r="E10" s="32" t="s">
        <v>150</v>
      </c>
      <c r="F10" s="32" t="s">
        <v>151</v>
      </c>
      <c r="G10" s="32" t="s">
        <v>6</v>
      </c>
      <c r="H10" s="29">
        <v>82</v>
      </c>
      <c r="I10" s="20">
        <f t="shared" si="0"/>
        <v>24.599999999999998</v>
      </c>
      <c r="J10" s="21">
        <v>82.5</v>
      </c>
      <c r="K10" s="21">
        <f>J10*0.7</f>
        <v>57.74999999999999</v>
      </c>
      <c r="L10" s="21">
        <f>I10+K10</f>
        <v>82.35</v>
      </c>
      <c r="M10" s="55">
        <v>1</v>
      </c>
      <c r="N10" s="55" t="s">
        <v>396</v>
      </c>
    </row>
    <row r="11" spans="1:14" s="25" customFormat="1" ht="21.75" customHeight="1">
      <c r="A11" s="41">
        <v>7</v>
      </c>
      <c r="B11" s="33" t="s">
        <v>148</v>
      </c>
      <c r="C11" s="32" t="s">
        <v>112</v>
      </c>
      <c r="D11" s="32" t="s">
        <v>149</v>
      </c>
      <c r="E11" s="32" t="s">
        <v>152</v>
      </c>
      <c r="F11" s="32" t="s">
        <v>153</v>
      </c>
      <c r="G11" s="32" t="s">
        <v>6</v>
      </c>
      <c r="H11" s="29">
        <v>80</v>
      </c>
      <c r="I11" s="20">
        <f t="shared" si="0"/>
        <v>24</v>
      </c>
      <c r="J11" s="21">
        <v>80.9</v>
      </c>
      <c r="K11" s="21">
        <f>J11*0.7</f>
        <v>56.63</v>
      </c>
      <c r="L11" s="21">
        <f>I11+K11</f>
        <v>80.63</v>
      </c>
      <c r="M11" s="55">
        <v>2</v>
      </c>
      <c r="N11" s="22"/>
    </row>
    <row r="12" spans="1:14" s="25" customFormat="1" ht="21.75" customHeight="1">
      <c r="A12" s="41">
        <v>8</v>
      </c>
      <c r="B12" s="33" t="s">
        <v>148</v>
      </c>
      <c r="C12" s="32" t="s">
        <v>112</v>
      </c>
      <c r="D12" s="32" t="s">
        <v>149</v>
      </c>
      <c r="E12" s="32" t="s">
        <v>154</v>
      </c>
      <c r="F12" s="32" t="s">
        <v>155</v>
      </c>
      <c r="G12" s="32" t="s">
        <v>6</v>
      </c>
      <c r="H12" s="29">
        <v>68.5</v>
      </c>
      <c r="I12" s="20">
        <f t="shared" si="0"/>
        <v>20.55</v>
      </c>
      <c r="J12" s="21" t="s">
        <v>391</v>
      </c>
      <c r="K12" s="21" t="s">
        <v>391</v>
      </c>
      <c r="L12" s="21"/>
      <c r="M12" s="22"/>
      <c r="N12" s="22"/>
    </row>
    <row r="13" spans="1:14" s="25" customFormat="1" ht="21.75" customHeight="1">
      <c r="A13" s="41">
        <v>9</v>
      </c>
      <c r="B13" s="33" t="s">
        <v>156</v>
      </c>
      <c r="C13" s="32" t="s">
        <v>25</v>
      </c>
      <c r="D13" s="32" t="s">
        <v>157</v>
      </c>
      <c r="E13" s="32" t="s">
        <v>158</v>
      </c>
      <c r="F13" s="32" t="s">
        <v>159</v>
      </c>
      <c r="G13" s="32" t="s">
        <v>6</v>
      </c>
      <c r="H13" s="29">
        <v>82</v>
      </c>
      <c r="I13" s="20">
        <f t="shared" si="0"/>
        <v>24.599999999999998</v>
      </c>
      <c r="J13" s="56">
        <v>79.7</v>
      </c>
      <c r="K13" s="21">
        <f>J13*0.7</f>
        <v>55.79</v>
      </c>
      <c r="L13" s="21">
        <f>I13+K13</f>
        <v>80.39</v>
      </c>
      <c r="M13" s="55">
        <v>1</v>
      </c>
      <c r="N13" s="55" t="s">
        <v>396</v>
      </c>
    </row>
    <row r="14" spans="1:14" s="25" customFormat="1" ht="21.75" customHeight="1">
      <c r="A14" s="41">
        <v>10</v>
      </c>
      <c r="B14" s="33" t="s">
        <v>156</v>
      </c>
      <c r="C14" s="32" t="s">
        <v>25</v>
      </c>
      <c r="D14" s="32" t="s">
        <v>157</v>
      </c>
      <c r="E14" s="32" t="s">
        <v>162</v>
      </c>
      <c r="F14" s="32" t="s">
        <v>163</v>
      </c>
      <c r="G14" s="32" t="s">
        <v>6</v>
      </c>
      <c r="H14" s="29">
        <v>73</v>
      </c>
      <c r="I14" s="20">
        <f t="shared" si="0"/>
        <v>21.9</v>
      </c>
      <c r="J14" s="21">
        <v>79.3</v>
      </c>
      <c r="K14" s="21">
        <f>J14*0.7</f>
        <v>55.51</v>
      </c>
      <c r="L14" s="21">
        <f>I14+K14</f>
        <v>77.41</v>
      </c>
      <c r="M14" s="55">
        <v>2</v>
      </c>
      <c r="N14" s="22"/>
    </row>
    <row r="15" spans="1:14" s="25" customFormat="1" ht="21.75" customHeight="1">
      <c r="A15" s="41">
        <v>11</v>
      </c>
      <c r="B15" s="33" t="s">
        <v>156</v>
      </c>
      <c r="C15" s="32" t="s">
        <v>25</v>
      </c>
      <c r="D15" s="32" t="s">
        <v>157</v>
      </c>
      <c r="E15" s="32" t="s">
        <v>160</v>
      </c>
      <c r="F15" s="32" t="s">
        <v>161</v>
      </c>
      <c r="G15" s="32" t="s">
        <v>6</v>
      </c>
      <c r="H15" s="29">
        <v>73.5</v>
      </c>
      <c r="I15" s="20">
        <f t="shared" si="0"/>
        <v>22.05</v>
      </c>
      <c r="J15" s="53" t="s">
        <v>391</v>
      </c>
      <c r="K15" s="21" t="s">
        <v>391</v>
      </c>
      <c r="L15" s="21"/>
      <c r="M15" s="22"/>
      <c r="N15" s="22"/>
    </row>
    <row r="16" spans="1:14" s="25" customFormat="1" ht="21.75" customHeight="1">
      <c r="A16" s="41">
        <v>12</v>
      </c>
      <c r="B16" s="33" t="s">
        <v>164</v>
      </c>
      <c r="C16" s="32" t="s">
        <v>25</v>
      </c>
      <c r="D16" s="32" t="s">
        <v>165</v>
      </c>
      <c r="E16" s="32" t="s">
        <v>168</v>
      </c>
      <c r="F16" s="32" t="s">
        <v>169</v>
      </c>
      <c r="G16" s="32" t="s">
        <v>6</v>
      </c>
      <c r="H16" s="29">
        <v>66.5</v>
      </c>
      <c r="I16" s="20">
        <f t="shared" si="0"/>
        <v>19.95</v>
      </c>
      <c r="J16" s="53">
        <v>84.4</v>
      </c>
      <c r="K16" s="21">
        <f>J16*0.7</f>
        <v>59.08</v>
      </c>
      <c r="L16" s="21">
        <f>I16+K16</f>
        <v>79.03</v>
      </c>
      <c r="M16" s="55">
        <v>1</v>
      </c>
      <c r="N16" s="55" t="s">
        <v>396</v>
      </c>
    </row>
    <row r="17" spans="1:14" s="25" customFormat="1" ht="21.75" customHeight="1">
      <c r="A17" s="41">
        <v>13</v>
      </c>
      <c r="B17" s="33" t="s">
        <v>164</v>
      </c>
      <c r="C17" s="32" t="s">
        <v>25</v>
      </c>
      <c r="D17" s="32" t="s">
        <v>165</v>
      </c>
      <c r="E17" s="32" t="s">
        <v>166</v>
      </c>
      <c r="F17" s="32" t="s">
        <v>167</v>
      </c>
      <c r="G17" s="32" t="s">
        <v>7</v>
      </c>
      <c r="H17" s="29">
        <v>67.5</v>
      </c>
      <c r="I17" s="20">
        <f t="shared" si="0"/>
        <v>20.25</v>
      </c>
      <c r="J17" s="21">
        <v>83</v>
      </c>
      <c r="K17" s="21">
        <f>J17*0.7</f>
        <v>58.099999999999994</v>
      </c>
      <c r="L17" s="21">
        <f>I17+K17</f>
        <v>78.35</v>
      </c>
      <c r="M17" s="55">
        <v>2</v>
      </c>
      <c r="N17" s="22"/>
    </row>
    <row r="18" spans="1:14" s="25" customFormat="1" ht="21.75" customHeight="1">
      <c r="A18" s="41">
        <v>14</v>
      </c>
      <c r="B18" s="33" t="s">
        <v>164</v>
      </c>
      <c r="C18" s="32" t="s">
        <v>25</v>
      </c>
      <c r="D18" s="32" t="s">
        <v>165</v>
      </c>
      <c r="E18" s="32" t="s">
        <v>170</v>
      </c>
      <c r="F18" s="32" t="s">
        <v>171</v>
      </c>
      <c r="G18" s="32" t="s">
        <v>6</v>
      </c>
      <c r="H18" s="29">
        <v>59.5</v>
      </c>
      <c r="I18" s="20">
        <f t="shared" si="0"/>
        <v>17.849999999999998</v>
      </c>
      <c r="J18" s="21" t="s">
        <v>391</v>
      </c>
      <c r="K18" s="21" t="s">
        <v>391</v>
      </c>
      <c r="L18" s="21"/>
      <c r="M18" s="22"/>
      <c r="N18" s="22"/>
    </row>
    <row r="19" spans="1:14" s="25" customFormat="1" ht="21.75" customHeight="1">
      <c r="A19" s="41">
        <v>15</v>
      </c>
      <c r="B19" s="33" t="s">
        <v>172</v>
      </c>
      <c r="C19" s="32" t="s">
        <v>112</v>
      </c>
      <c r="D19" s="32" t="s">
        <v>173</v>
      </c>
      <c r="E19" s="32" t="s">
        <v>174</v>
      </c>
      <c r="F19" s="32" t="s">
        <v>175</v>
      </c>
      <c r="G19" s="32" t="s">
        <v>6</v>
      </c>
      <c r="H19" s="29">
        <v>69.5</v>
      </c>
      <c r="I19" s="20">
        <f t="shared" si="0"/>
        <v>20.849999999999998</v>
      </c>
      <c r="J19" s="21">
        <v>81.7</v>
      </c>
      <c r="K19" s="53">
        <f aca="true" t="shared" si="1" ref="K19:K25">J19*0.7</f>
        <v>57.19</v>
      </c>
      <c r="L19" s="53">
        <f aca="true" t="shared" si="2" ref="L19:L25">I19+K19</f>
        <v>78.03999999999999</v>
      </c>
      <c r="M19" s="55">
        <v>1</v>
      </c>
      <c r="N19" s="55" t="s">
        <v>396</v>
      </c>
    </row>
    <row r="20" spans="1:14" s="25" customFormat="1" ht="21.75" customHeight="1">
      <c r="A20" s="41">
        <v>16</v>
      </c>
      <c r="B20" s="33" t="s">
        <v>172</v>
      </c>
      <c r="C20" s="32" t="s">
        <v>112</v>
      </c>
      <c r="D20" s="32" t="s">
        <v>173</v>
      </c>
      <c r="E20" s="32" t="s">
        <v>176</v>
      </c>
      <c r="F20" s="32" t="s">
        <v>177</v>
      </c>
      <c r="G20" s="32" t="s">
        <v>6</v>
      </c>
      <c r="H20" s="29">
        <v>66</v>
      </c>
      <c r="I20" s="20">
        <f t="shared" si="0"/>
        <v>19.8</v>
      </c>
      <c r="J20" s="21">
        <v>79.8</v>
      </c>
      <c r="K20" s="53">
        <f t="shared" si="1"/>
        <v>55.85999999999999</v>
      </c>
      <c r="L20" s="53">
        <f t="shared" si="2"/>
        <v>75.66</v>
      </c>
      <c r="M20" s="55">
        <v>2</v>
      </c>
      <c r="N20" s="55"/>
    </row>
    <row r="21" spans="1:14" s="25" customFormat="1" ht="21.75" customHeight="1">
      <c r="A21" s="41">
        <v>17</v>
      </c>
      <c r="B21" s="33" t="s">
        <v>172</v>
      </c>
      <c r="C21" s="32" t="s">
        <v>112</v>
      </c>
      <c r="D21" s="32" t="s">
        <v>173</v>
      </c>
      <c r="E21" s="32" t="s">
        <v>180</v>
      </c>
      <c r="F21" s="32" t="s">
        <v>181</v>
      </c>
      <c r="G21" s="32" t="s">
        <v>6</v>
      </c>
      <c r="H21" s="29">
        <v>63</v>
      </c>
      <c r="I21" s="20">
        <f t="shared" si="0"/>
        <v>18.9</v>
      </c>
      <c r="J21" s="56">
        <v>80.2</v>
      </c>
      <c r="K21" s="53">
        <f t="shared" si="1"/>
        <v>56.14</v>
      </c>
      <c r="L21" s="53">
        <f t="shared" si="2"/>
        <v>75.03999999999999</v>
      </c>
      <c r="M21" s="55">
        <v>3</v>
      </c>
      <c r="N21" s="55"/>
    </row>
    <row r="22" spans="1:14" s="25" customFormat="1" ht="21.75" customHeight="1">
      <c r="A22" s="41">
        <v>18</v>
      </c>
      <c r="B22" s="33" t="s">
        <v>172</v>
      </c>
      <c r="C22" s="32" t="s">
        <v>112</v>
      </c>
      <c r="D22" s="32" t="s">
        <v>173</v>
      </c>
      <c r="E22" s="32" t="s">
        <v>178</v>
      </c>
      <c r="F22" s="32" t="s">
        <v>179</v>
      </c>
      <c r="G22" s="32" t="s">
        <v>7</v>
      </c>
      <c r="H22" s="29">
        <v>63</v>
      </c>
      <c r="I22" s="20">
        <f t="shared" si="0"/>
        <v>18.9</v>
      </c>
      <c r="J22" s="56">
        <v>79.3</v>
      </c>
      <c r="K22" s="53">
        <f t="shared" si="1"/>
        <v>55.51</v>
      </c>
      <c r="L22" s="21">
        <f t="shared" si="2"/>
        <v>74.41</v>
      </c>
      <c r="M22" s="55">
        <v>4</v>
      </c>
      <c r="N22" s="22"/>
    </row>
    <row r="23" spans="1:14" s="28" customFormat="1" ht="21.75" customHeight="1">
      <c r="A23" s="41">
        <v>19</v>
      </c>
      <c r="B23" s="33" t="s">
        <v>182</v>
      </c>
      <c r="C23" s="32" t="s">
        <v>25</v>
      </c>
      <c r="D23" s="32" t="s">
        <v>183</v>
      </c>
      <c r="E23" s="32" t="s">
        <v>184</v>
      </c>
      <c r="F23" s="32" t="s">
        <v>185</v>
      </c>
      <c r="G23" s="32" t="s">
        <v>6</v>
      </c>
      <c r="H23" s="29">
        <v>68</v>
      </c>
      <c r="I23" s="20">
        <f t="shared" si="0"/>
        <v>20.4</v>
      </c>
      <c r="J23" s="53">
        <v>80.7</v>
      </c>
      <c r="K23" s="53">
        <f t="shared" si="1"/>
        <v>56.489999999999995</v>
      </c>
      <c r="L23" s="26">
        <f>I23+K23</f>
        <v>76.88999999999999</v>
      </c>
      <c r="M23" s="55">
        <v>1</v>
      </c>
      <c r="N23" s="55" t="s">
        <v>385</v>
      </c>
    </row>
    <row r="24" spans="1:14" s="28" customFormat="1" ht="21.75" customHeight="1">
      <c r="A24" s="41">
        <v>20</v>
      </c>
      <c r="B24" s="33" t="s">
        <v>182</v>
      </c>
      <c r="C24" s="32" t="s">
        <v>25</v>
      </c>
      <c r="D24" s="32" t="s">
        <v>183</v>
      </c>
      <c r="E24" s="32" t="s">
        <v>186</v>
      </c>
      <c r="F24" s="32" t="s">
        <v>187</v>
      </c>
      <c r="G24" s="32" t="s">
        <v>6</v>
      </c>
      <c r="H24" s="29">
        <v>67</v>
      </c>
      <c r="I24" s="20">
        <f>H24*0.3</f>
        <v>20.099999999999998</v>
      </c>
      <c r="J24" s="53">
        <v>79.82</v>
      </c>
      <c r="K24" s="53">
        <f t="shared" si="1"/>
        <v>55.873999999999995</v>
      </c>
      <c r="L24" s="26">
        <f t="shared" si="2"/>
        <v>75.97399999999999</v>
      </c>
      <c r="M24" s="55">
        <v>2</v>
      </c>
      <c r="N24" s="55"/>
    </row>
    <row r="25" spans="1:14" s="30" customFormat="1" ht="21.75" customHeight="1">
      <c r="A25" s="41">
        <v>21</v>
      </c>
      <c r="B25" s="33" t="s">
        <v>182</v>
      </c>
      <c r="C25" s="32" t="s">
        <v>25</v>
      </c>
      <c r="D25" s="32" t="s">
        <v>183</v>
      </c>
      <c r="E25" s="32" t="s">
        <v>188</v>
      </c>
      <c r="F25" s="32" t="s">
        <v>189</v>
      </c>
      <c r="G25" s="32" t="s">
        <v>6</v>
      </c>
      <c r="H25" s="29">
        <v>64.5</v>
      </c>
      <c r="I25" s="20">
        <f>H25*0.3</f>
        <v>19.349999999999998</v>
      </c>
      <c r="J25" s="53">
        <v>75.2</v>
      </c>
      <c r="K25" s="53">
        <f t="shared" si="1"/>
        <v>52.64</v>
      </c>
      <c r="L25" s="26">
        <f t="shared" si="2"/>
        <v>71.99</v>
      </c>
      <c r="M25" s="55">
        <v>3</v>
      </c>
      <c r="N25" s="55"/>
    </row>
  </sheetData>
  <sheetProtection/>
  <mergeCells count="3">
    <mergeCell ref="A1:N1"/>
    <mergeCell ref="A2:N2"/>
    <mergeCell ref="A3:N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24"/>
  <sheetViews>
    <sheetView zoomScalePageLayoutView="0" workbookViewId="0" topLeftCell="A1">
      <selection activeCell="A26" sqref="A26:IV26"/>
    </sheetView>
  </sheetViews>
  <sheetFormatPr defaultColWidth="9.00390625" defaultRowHeight="14.25"/>
  <cols>
    <col min="1" max="1" width="4.625" style="3" customWidth="1"/>
    <col min="2" max="2" width="30.50390625" style="11" customWidth="1"/>
    <col min="3" max="3" width="15.375" style="7" customWidth="1"/>
    <col min="4" max="4" width="8.25390625" style="3" customWidth="1"/>
    <col min="5" max="5" width="12.50390625" style="3" customWidth="1"/>
    <col min="6" max="6" width="7.375" style="14" customWidth="1"/>
    <col min="7" max="7" width="6.125" style="5" customWidth="1"/>
    <col min="8" max="8" width="8.75390625" style="5" customWidth="1"/>
    <col min="9" max="10" width="7.375" style="5" customWidth="1"/>
    <col min="11" max="11" width="8.75390625" style="5" customWidth="1"/>
    <col min="12" max="12" width="7.375" style="6" customWidth="1"/>
    <col min="13" max="14" width="7.375" style="3" customWidth="1"/>
    <col min="15" max="16" width="6.25390625" style="2" customWidth="1"/>
    <col min="17" max="156" width="9.00390625" style="2" customWidth="1"/>
    <col min="157" max="16384" width="9.00390625" style="4" customWidth="1"/>
  </cols>
  <sheetData>
    <row r="1" spans="1:16" ht="24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40.5" customHeight="1">
      <c r="A2" s="61" t="s">
        <v>382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4" s="1" customFormat="1" ht="20.2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s="8" customFormat="1" ht="45.75" customHeight="1">
      <c r="A4" s="9" t="s">
        <v>0</v>
      </c>
      <c r="B4" s="10" t="s">
        <v>10</v>
      </c>
      <c r="C4" s="9" t="s">
        <v>11</v>
      </c>
      <c r="D4" s="9" t="s">
        <v>8</v>
      </c>
      <c r="E4" s="9" t="s">
        <v>1</v>
      </c>
      <c r="F4" s="13" t="s">
        <v>2</v>
      </c>
      <c r="G4" s="9" t="s">
        <v>3</v>
      </c>
      <c r="H4" s="9" t="s">
        <v>75</v>
      </c>
      <c r="I4" s="9" t="s">
        <v>76</v>
      </c>
      <c r="J4" s="34" t="s">
        <v>245</v>
      </c>
      <c r="K4" s="34" t="s">
        <v>246</v>
      </c>
      <c r="L4" s="9" t="s">
        <v>380</v>
      </c>
      <c r="M4" s="12" t="s">
        <v>13</v>
      </c>
      <c r="N4" s="34" t="s">
        <v>307</v>
      </c>
      <c r="O4" s="9" t="s">
        <v>5</v>
      </c>
      <c r="P4" s="9" t="s">
        <v>397</v>
      </c>
    </row>
    <row r="5" spans="1:16" s="25" customFormat="1" ht="21.75" customHeight="1">
      <c r="A5" s="41">
        <v>1</v>
      </c>
      <c r="B5" s="40" t="s">
        <v>190</v>
      </c>
      <c r="C5" s="39" t="s">
        <v>16</v>
      </c>
      <c r="D5" s="39" t="s">
        <v>191</v>
      </c>
      <c r="E5" s="39" t="s">
        <v>192</v>
      </c>
      <c r="F5" s="39" t="s">
        <v>193</v>
      </c>
      <c r="G5" s="39" t="s">
        <v>6</v>
      </c>
      <c r="H5" s="29">
        <v>74.5</v>
      </c>
      <c r="I5" s="20">
        <f aca="true" t="shared" si="0" ref="I5:I24">H5*0.3</f>
        <v>22.349999999999998</v>
      </c>
      <c r="J5" s="53"/>
      <c r="K5" s="21"/>
      <c r="L5" s="21">
        <v>86.6</v>
      </c>
      <c r="M5" s="24">
        <f>L5*0.7</f>
        <v>60.61999999999999</v>
      </c>
      <c r="N5" s="24">
        <f>I5+M5</f>
        <v>82.96999999999998</v>
      </c>
      <c r="O5" s="27">
        <v>1</v>
      </c>
      <c r="P5" s="27" t="s">
        <v>385</v>
      </c>
    </row>
    <row r="6" spans="1:16" s="25" customFormat="1" ht="21.75" customHeight="1">
      <c r="A6" s="41">
        <v>2</v>
      </c>
      <c r="B6" s="40" t="s">
        <v>190</v>
      </c>
      <c r="C6" s="39" t="s">
        <v>16</v>
      </c>
      <c r="D6" s="39" t="s">
        <v>191</v>
      </c>
      <c r="E6" s="39" t="s">
        <v>196</v>
      </c>
      <c r="F6" s="39" t="s">
        <v>197</v>
      </c>
      <c r="G6" s="39" t="s">
        <v>6</v>
      </c>
      <c r="H6" s="29">
        <v>62.5</v>
      </c>
      <c r="I6" s="20">
        <f t="shared" si="0"/>
        <v>18.75</v>
      </c>
      <c r="J6" s="21"/>
      <c r="K6" s="21"/>
      <c r="L6" s="21">
        <v>79.8</v>
      </c>
      <c r="M6" s="24">
        <f>L6*0.7</f>
        <v>55.85999999999999</v>
      </c>
      <c r="N6" s="24">
        <f>I6+M6</f>
        <v>74.60999999999999</v>
      </c>
      <c r="O6" s="27">
        <v>2</v>
      </c>
      <c r="P6" s="27"/>
    </row>
    <row r="7" spans="1:16" s="25" customFormat="1" ht="21.75" customHeight="1">
      <c r="A7" s="41">
        <v>3</v>
      </c>
      <c r="B7" s="40" t="s">
        <v>190</v>
      </c>
      <c r="C7" s="39" t="s">
        <v>16</v>
      </c>
      <c r="D7" s="39" t="s">
        <v>191</v>
      </c>
      <c r="E7" s="39" t="s">
        <v>194</v>
      </c>
      <c r="F7" s="39" t="s">
        <v>195</v>
      </c>
      <c r="G7" s="39" t="s">
        <v>7</v>
      </c>
      <c r="H7" s="29">
        <v>67.5</v>
      </c>
      <c r="I7" s="20">
        <f t="shared" si="0"/>
        <v>20.25</v>
      </c>
      <c r="J7" s="53"/>
      <c r="K7" s="21"/>
      <c r="L7" s="21">
        <v>74.2</v>
      </c>
      <c r="M7" s="24">
        <f>L7*0.7</f>
        <v>51.94</v>
      </c>
      <c r="N7" s="24">
        <f>I7+M7</f>
        <v>72.19</v>
      </c>
      <c r="O7" s="27">
        <v>3</v>
      </c>
      <c r="P7" s="27"/>
    </row>
    <row r="8" spans="1:16" s="25" customFormat="1" ht="21.75" customHeight="1">
      <c r="A8" s="41">
        <v>4</v>
      </c>
      <c r="B8" s="40" t="s">
        <v>198</v>
      </c>
      <c r="C8" s="39" t="s">
        <v>25</v>
      </c>
      <c r="D8" s="39" t="s">
        <v>199</v>
      </c>
      <c r="E8" s="39" t="s">
        <v>202</v>
      </c>
      <c r="F8" s="39" t="s">
        <v>203</v>
      </c>
      <c r="G8" s="39" t="s">
        <v>7</v>
      </c>
      <c r="H8" s="29">
        <v>69.5</v>
      </c>
      <c r="I8" s="20">
        <f t="shared" si="0"/>
        <v>20.849999999999998</v>
      </c>
      <c r="J8" s="21"/>
      <c r="K8" s="21"/>
      <c r="L8" s="21">
        <v>81.4</v>
      </c>
      <c r="M8" s="24">
        <f>L8*0.7</f>
        <v>56.98</v>
      </c>
      <c r="N8" s="24">
        <f>I8+M8</f>
        <v>77.83</v>
      </c>
      <c r="O8" s="27">
        <v>1</v>
      </c>
      <c r="P8" s="27" t="s">
        <v>385</v>
      </c>
    </row>
    <row r="9" spans="1:16" s="25" customFormat="1" ht="21.75" customHeight="1">
      <c r="A9" s="41">
        <v>5</v>
      </c>
      <c r="B9" s="40" t="s">
        <v>198</v>
      </c>
      <c r="C9" s="39" t="s">
        <v>25</v>
      </c>
      <c r="D9" s="39" t="s">
        <v>199</v>
      </c>
      <c r="E9" s="39" t="s">
        <v>200</v>
      </c>
      <c r="F9" s="39" t="s">
        <v>201</v>
      </c>
      <c r="G9" s="39" t="s">
        <v>7</v>
      </c>
      <c r="H9" s="29">
        <v>70.5</v>
      </c>
      <c r="I9" s="20">
        <f t="shared" si="0"/>
        <v>21.15</v>
      </c>
      <c r="J9" s="21"/>
      <c r="K9" s="21"/>
      <c r="L9" s="21">
        <v>74</v>
      </c>
      <c r="M9" s="24">
        <f>L9*0.7</f>
        <v>51.8</v>
      </c>
      <c r="N9" s="24">
        <f>I9+M9</f>
        <v>72.94999999999999</v>
      </c>
      <c r="O9" s="27">
        <v>2</v>
      </c>
      <c r="P9" s="27"/>
    </row>
    <row r="10" spans="1:16" s="25" customFormat="1" ht="21.75" customHeight="1">
      <c r="A10" s="41">
        <v>6</v>
      </c>
      <c r="B10" s="40" t="s">
        <v>198</v>
      </c>
      <c r="C10" s="39" t="s">
        <v>25</v>
      </c>
      <c r="D10" s="39" t="s">
        <v>199</v>
      </c>
      <c r="E10" s="39" t="s">
        <v>204</v>
      </c>
      <c r="F10" s="39" t="s">
        <v>205</v>
      </c>
      <c r="G10" s="39" t="s">
        <v>6</v>
      </c>
      <c r="H10" s="29">
        <v>63.5</v>
      </c>
      <c r="I10" s="20">
        <f t="shared" si="0"/>
        <v>19.05</v>
      </c>
      <c r="J10" s="21"/>
      <c r="K10" s="21"/>
      <c r="L10" s="21" t="s">
        <v>383</v>
      </c>
      <c r="M10" s="53" t="s">
        <v>383</v>
      </c>
      <c r="N10" s="24"/>
      <c r="O10" s="27"/>
      <c r="P10" s="27"/>
    </row>
    <row r="11" spans="1:16" s="25" customFormat="1" ht="21.75" customHeight="1">
      <c r="A11" s="41">
        <v>7</v>
      </c>
      <c r="B11" s="40" t="s">
        <v>206</v>
      </c>
      <c r="C11" s="39" t="s">
        <v>86</v>
      </c>
      <c r="D11" s="39" t="s">
        <v>207</v>
      </c>
      <c r="E11" s="39" t="s">
        <v>210</v>
      </c>
      <c r="F11" s="39" t="s">
        <v>211</v>
      </c>
      <c r="G11" s="39" t="s">
        <v>7</v>
      </c>
      <c r="H11" s="29">
        <v>69.5</v>
      </c>
      <c r="I11" s="20">
        <f t="shared" si="0"/>
        <v>20.849999999999998</v>
      </c>
      <c r="J11" s="56"/>
      <c r="K11" s="21"/>
      <c r="L11" s="21">
        <v>84.2</v>
      </c>
      <c r="M11" s="24">
        <f>L11*0.7</f>
        <v>58.94</v>
      </c>
      <c r="N11" s="24">
        <f>I11+M11</f>
        <v>79.78999999999999</v>
      </c>
      <c r="O11" s="27">
        <v>1</v>
      </c>
      <c r="P11" s="27" t="s">
        <v>385</v>
      </c>
    </row>
    <row r="12" spans="1:16" s="25" customFormat="1" ht="21.75" customHeight="1">
      <c r="A12" s="41">
        <v>8</v>
      </c>
      <c r="B12" s="40" t="s">
        <v>206</v>
      </c>
      <c r="C12" s="39" t="s">
        <v>86</v>
      </c>
      <c r="D12" s="39" t="s">
        <v>207</v>
      </c>
      <c r="E12" s="39" t="s">
        <v>208</v>
      </c>
      <c r="F12" s="39" t="s">
        <v>209</v>
      </c>
      <c r="G12" s="39" t="s">
        <v>6</v>
      </c>
      <c r="H12" s="29">
        <v>72</v>
      </c>
      <c r="I12" s="20">
        <f t="shared" si="0"/>
        <v>21.599999999999998</v>
      </c>
      <c r="J12" s="53"/>
      <c r="K12" s="21"/>
      <c r="L12" s="21">
        <v>79.8</v>
      </c>
      <c r="M12" s="24">
        <f>L12*0.7</f>
        <v>55.85999999999999</v>
      </c>
      <c r="N12" s="24">
        <f>I12+M12</f>
        <v>77.46</v>
      </c>
      <c r="O12" s="27">
        <v>2</v>
      </c>
      <c r="P12" s="27"/>
    </row>
    <row r="13" spans="1:16" s="25" customFormat="1" ht="21.75" customHeight="1">
      <c r="A13" s="41">
        <v>9</v>
      </c>
      <c r="B13" s="40" t="s">
        <v>206</v>
      </c>
      <c r="C13" s="39" t="s">
        <v>86</v>
      </c>
      <c r="D13" s="39" t="s">
        <v>207</v>
      </c>
      <c r="E13" s="39" t="s">
        <v>212</v>
      </c>
      <c r="F13" s="39" t="s">
        <v>213</v>
      </c>
      <c r="G13" s="39" t="s">
        <v>6</v>
      </c>
      <c r="H13" s="29">
        <v>64</v>
      </c>
      <c r="I13" s="20">
        <f t="shared" si="0"/>
        <v>19.2</v>
      </c>
      <c r="J13" s="24"/>
      <c r="K13" s="21"/>
      <c r="L13" s="21">
        <v>75.8</v>
      </c>
      <c r="M13" s="24">
        <f>L13*0.7</f>
        <v>53.059999999999995</v>
      </c>
      <c r="N13" s="24">
        <f>I13+M13</f>
        <v>72.25999999999999</v>
      </c>
      <c r="O13" s="27">
        <v>3</v>
      </c>
      <c r="P13" s="27"/>
    </row>
    <row r="14" spans="1:16" s="25" customFormat="1" ht="21.75" customHeight="1">
      <c r="A14" s="41">
        <v>10</v>
      </c>
      <c r="B14" s="40" t="s">
        <v>214</v>
      </c>
      <c r="C14" s="39" t="s">
        <v>112</v>
      </c>
      <c r="D14" s="39" t="s">
        <v>215</v>
      </c>
      <c r="E14" s="39" t="s">
        <v>216</v>
      </c>
      <c r="F14" s="39" t="s">
        <v>217</v>
      </c>
      <c r="G14" s="39" t="s">
        <v>6</v>
      </c>
      <c r="H14" s="29">
        <v>79.5</v>
      </c>
      <c r="I14" s="20">
        <f t="shared" si="0"/>
        <v>23.849999999999998</v>
      </c>
      <c r="J14" s="21"/>
      <c r="K14" s="21"/>
      <c r="L14" s="21">
        <v>83.8</v>
      </c>
      <c r="M14" s="24">
        <f>L14*0.7</f>
        <v>58.66</v>
      </c>
      <c r="N14" s="24">
        <f>I14+M14</f>
        <v>82.50999999999999</v>
      </c>
      <c r="O14" s="27">
        <v>1</v>
      </c>
      <c r="P14" s="27" t="s">
        <v>385</v>
      </c>
    </row>
    <row r="15" spans="1:16" s="25" customFormat="1" ht="21.75" customHeight="1">
      <c r="A15" s="41">
        <v>11</v>
      </c>
      <c r="B15" s="40" t="s">
        <v>214</v>
      </c>
      <c r="C15" s="39" t="s">
        <v>112</v>
      </c>
      <c r="D15" s="39" t="s">
        <v>215</v>
      </c>
      <c r="E15" s="39" t="s">
        <v>220</v>
      </c>
      <c r="F15" s="39" t="s">
        <v>221</v>
      </c>
      <c r="G15" s="39" t="s">
        <v>6</v>
      </c>
      <c r="H15" s="29">
        <v>65</v>
      </c>
      <c r="I15" s="20">
        <f t="shared" si="0"/>
        <v>19.5</v>
      </c>
      <c r="J15" s="21"/>
      <c r="K15" s="21"/>
      <c r="L15" s="21">
        <v>77.4</v>
      </c>
      <c r="M15" s="24">
        <f>L15*0.7</f>
        <v>54.18</v>
      </c>
      <c r="N15" s="24">
        <f>I15+M15</f>
        <v>73.68</v>
      </c>
      <c r="O15" s="27">
        <v>2</v>
      </c>
      <c r="P15" s="27"/>
    </row>
    <row r="16" spans="1:16" s="25" customFormat="1" ht="21.75" customHeight="1">
      <c r="A16" s="41">
        <v>12</v>
      </c>
      <c r="B16" s="40" t="s">
        <v>214</v>
      </c>
      <c r="C16" s="39" t="s">
        <v>112</v>
      </c>
      <c r="D16" s="39" t="s">
        <v>215</v>
      </c>
      <c r="E16" s="39" t="s">
        <v>218</v>
      </c>
      <c r="F16" s="39" t="s">
        <v>219</v>
      </c>
      <c r="G16" s="39" t="s">
        <v>7</v>
      </c>
      <c r="H16" s="29">
        <v>74</v>
      </c>
      <c r="I16" s="20">
        <f t="shared" si="0"/>
        <v>22.2</v>
      </c>
      <c r="J16" s="21"/>
      <c r="K16" s="21"/>
      <c r="L16" s="21" t="s">
        <v>383</v>
      </c>
      <c r="M16" s="53" t="s">
        <v>383</v>
      </c>
      <c r="N16" s="24"/>
      <c r="O16" s="27"/>
      <c r="P16" s="27"/>
    </row>
    <row r="17" spans="1:16" s="25" customFormat="1" ht="21.75" customHeight="1">
      <c r="A17" s="41">
        <v>13</v>
      </c>
      <c r="B17" s="40" t="s">
        <v>222</v>
      </c>
      <c r="C17" s="39" t="s">
        <v>86</v>
      </c>
      <c r="D17" s="39" t="s">
        <v>223</v>
      </c>
      <c r="E17" s="39" t="s">
        <v>224</v>
      </c>
      <c r="F17" s="39" t="s">
        <v>225</v>
      </c>
      <c r="G17" s="39" t="s">
        <v>6</v>
      </c>
      <c r="H17" s="29">
        <v>69</v>
      </c>
      <c r="I17" s="20">
        <f t="shared" si="0"/>
        <v>20.7</v>
      </c>
      <c r="J17" s="21"/>
      <c r="K17" s="21"/>
      <c r="L17" s="21">
        <v>83.4</v>
      </c>
      <c r="M17" s="24">
        <f>L17*0.7</f>
        <v>58.38</v>
      </c>
      <c r="N17" s="24">
        <f>I17+M17</f>
        <v>79.08</v>
      </c>
      <c r="O17" s="27">
        <v>1</v>
      </c>
      <c r="P17" s="27" t="s">
        <v>398</v>
      </c>
    </row>
    <row r="18" spans="1:16" s="25" customFormat="1" ht="21.75" customHeight="1">
      <c r="A18" s="41">
        <v>14</v>
      </c>
      <c r="B18" s="40" t="s">
        <v>222</v>
      </c>
      <c r="C18" s="39" t="s">
        <v>86</v>
      </c>
      <c r="D18" s="39" t="s">
        <v>223</v>
      </c>
      <c r="E18" s="39" t="s">
        <v>226</v>
      </c>
      <c r="F18" s="39" t="s">
        <v>227</v>
      </c>
      <c r="G18" s="39" t="s">
        <v>7</v>
      </c>
      <c r="H18" s="29">
        <v>53.5</v>
      </c>
      <c r="I18" s="20">
        <f t="shared" si="0"/>
        <v>16.05</v>
      </c>
      <c r="J18" s="56"/>
      <c r="K18" s="21"/>
      <c r="L18" s="21">
        <v>68.6</v>
      </c>
      <c r="M18" s="24">
        <f>L18*0.7</f>
        <v>48.019999999999996</v>
      </c>
      <c r="N18" s="24">
        <f>I18+M18</f>
        <v>64.07</v>
      </c>
      <c r="O18" s="27">
        <v>2</v>
      </c>
      <c r="P18" s="27"/>
    </row>
    <row r="19" spans="1:16" s="25" customFormat="1" ht="21.75" customHeight="1">
      <c r="A19" s="41">
        <v>15</v>
      </c>
      <c r="B19" s="40" t="s">
        <v>228</v>
      </c>
      <c r="C19" s="39" t="s">
        <v>112</v>
      </c>
      <c r="D19" s="39" t="s">
        <v>229</v>
      </c>
      <c r="E19" s="39" t="s">
        <v>230</v>
      </c>
      <c r="F19" s="39" t="s">
        <v>231</v>
      </c>
      <c r="G19" s="39" t="s">
        <v>7</v>
      </c>
      <c r="H19" s="29">
        <v>76</v>
      </c>
      <c r="I19" s="20">
        <f t="shared" si="0"/>
        <v>22.8</v>
      </c>
      <c r="J19" s="53"/>
      <c r="K19" s="53"/>
      <c r="L19" s="53">
        <v>82.8</v>
      </c>
      <c r="M19" s="24">
        <f>L19*0.7</f>
        <v>57.959999999999994</v>
      </c>
      <c r="N19" s="24">
        <f>I19+M19</f>
        <v>80.75999999999999</v>
      </c>
      <c r="O19" s="27">
        <v>1</v>
      </c>
      <c r="P19" s="27" t="s">
        <v>385</v>
      </c>
    </row>
    <row r="20" spans="1:16" s="25" customFormat="1" ht="21.75" customHeight="1">
      <c r="A20" s="41">
        <v>16</v>
      </c>
      <c r="B20" s="40" t="s">
        <v>228</v>
      </c>
      <c r="C20" s="39" t="s">
        <v>112</v>
      </c>
      <c r="D20" s="39" t="s">
        <v>229</v>
      </c>
      <c r="E20" s="39" t="s">
        <v>234</v>
      </c>
      <c r="F20" s="39" t="s">
        <v>235</v>
      </c>
      <c r="G20" s="39" t="s">
        <v>7</v>
      </c>
      <c r="H20" s="29">
        <v>72.5</v>
      </c>
      <c r="I20" s="20">
        <f t="shared" si="0"/>
        <v>21.75</v>
      </c>
      <c r="J20" s="56"/>
      <c r="K20" s="21"/>
      <c r="L20" s="53">
        <v>79.4</v>
      </c>
      <c r="M20" s="56">
        <f>L20*0.7</f>
        <v>55.58</v>
      </c>
      <c r="N20" s="24">
        <f>I20+M20</f>
        <v>77.33</v>
      </c>
      <c r="O20" s="27">
        <v>2</v>
      </c>
      <c r="P20" s="27"/>
    </row>
    <row r="21" spans="1:16" s="25" customFormat="1" ht="21.75" customHeight="1">
      <c r="A21" s="41">
        <v>17</v>
      </c>
      <c r="B21" s="40" t="s">
        <v>228</v>
      </c>
      <c r="C21" s="39" t="s">
        <v>112</v>
      </c>
      <c r="D21" s="39" t="s">
        <v>229</v>
      </c>
      <c r="E21" s="39" t="s">
        <v>232</v>
      </c>
      <c r="F21" s="39" t="s">
        <v>233</v>
      </c>
      <c r="G21" s="39" t="s">
        <v>6</v>
      </c>
      <c r="H21" s="29">
        <v>73</v>
      </c>
      <c r="I21" s="20">
        <f t="shared" si="0"/>
        <v>21.9</v>
      </c>
      <c r="J21" s="21"/>
      <c r="K21" s="21"/>
      <c r="L21" s="53" t="s">
        <v>383</v>
      </c>
      <c r="M21" s="53" t="s">
        <v>383</v>
      </c>
      <c r="N21" s="24"/>
      <c r="O21" s="27"/>
      <c r="P21" s="27"/>
    </row>
    <row r="22" spans="1:156" s="25" customFormat="1" ht="21.75" customHeight="1">
      <c r="A22" s="41">
        <v>18</v>
      </c>
      <c r="B22" s="40" t="s">
        <v>236</v>
      </c>
      <c r="C22" s="39" t="s">
        <v>237</v>
      </c>
      <c r="D22" s="39" t="s">
        <v>238</v>
      </c>
      <c r="E22" s="39" t="s">
        <v>243</v>
      </c>
      <c r="F22" s="39" t="s">
        <v>244</v>
      </c>
      <c r="G22" s="39" t="s">
        <v>7</v>
      </c>
      <c r="H22" s="29">
        <v>62.5</v>
      </c>
      <c r="I22" s="20">
        <f t="shared" si="0"/>
        <v>18.75</v>
      </c>
      <c r="J22" s="20">
        <v>63.6</v>
      </c>
      <c r="K22" s="20">
        <f>J22*0.5</f>
        <v>31.8</v>
      </c>
      <c r="L22" s="26">
        <v>79.6</v>
      </c>
      <c r="M22" s="56">
        <f>L22*0.2</f>
        <v>15.92</v>
      </c>
      <c r="N22" s="24">
        <f>I22+K22+M22</f>
        <v>66.47</v>
      </c>
      <c r="O22" s="27">
        <v>1</v>
      </c>
      <c r="P22" s="42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</row>
    <row r="23" spans="1:156" s="28" customFormat="1" ht="21.75" customHeight="1">
      <c r="A23" s="41">
        <v>19</v>
      </c>
      <c r="B23" s="40" t="s">
        <v>236</v>
      </c>
      <c r="C23" s="39" t="s">
        <v>237</v>
      </c>
      <c r="D23" s="39" t="s">
        <v>238</v>
      </c>
      <c r="E23" s="39" t="s">
        <v>239</v>
      </c>
      <c r="F23" s="39" t="s">
        <v>240</v>
      </c>
      <c r="G23" s="39" t="s">
        <v>6</v>
      </c>
      <c r="H23" s="29">
        <v>75.5</v>
      </c>
      <c r="I23" s="20">
        <f t="shared" si="0"/>
        <v>22.65</v>
      </c>
      <c r="J23" s="53" t="s">
        <v>383</v>
      </c>
      <c r="K23" s="53" t="s">
        <v>383</v>
      </c>
      <c r="L23" s="53" t="s">
        <v>383</v>
      </c>
      <c r="M23" s="53" t="s">
        <v>383</v>
      </c>
      <c r="N23" s="24"/>
      <c r="O23" s="27"/>
      <c r="P23" s="27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</row>
    <row r="24" spans="1:16" s="28" customFormat="1" ht="21.75" customHeight="1">
      <c r="A24" s="41">
        <v>20</v>
      </c>
      <c r="B24" s="40" t="s">
        <v>236</v>
      </c>
      <c r="C24" s="39" t="s">
        <v>237</v>
      </c>
      <c r="D24" s="39" t="s">
        <v>238</v>
      </c>
      <c r="E24" s="39" t="s">
        <v>241</v>
      </c>
      <c r="F24" s="39" t="s">
        <v>242</v>
      </c>
      <c r="G24" s="39" t="s">
        <v>6</v>
      </c>
      <c r="H24" s="29">
        <v>72.5</v>
      </c>
      <c r="I24" s="20">
        <f t="shared" si="0"/>
        <v>21.75</v>
      </c>
      <c r="J24" s="53" t="s">
        <v>383</v>
      </c>
      <c r="K24" s="53" t="s">
        <v>383</v>
      </c>
      <c r="L24" s="53" t="s">
        <v>383</v>
      </c>
      <c r="M24" s="53" t="s">
        <v>383</v>
      </c>
      <c r="N24" s="24"/>
      <c r="O24" s="42"/>
      <c r="P24" s="42"/>
    </row>
  </sheetData>
  <sheetProtection/>
  <mergeCells count="3">
    <mergeCell ref="A3:N3"/>
    <mergeCell ref="A2:P2"/>
    <mergeCell ref="A1:P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33" sqref="C33"/>
    </sheetView>
  </sheetViews>
  <sheetFormatPr defaultColWidth="9.00390625" defaultRowHeight="14.25"/>
  <cols>
    <col min="1" max="1" width="4.625" style="3" customWidth="1"/>
    <col min="2" max="2" width="30.50390625" style="11" customWidth="1"/>
    <col min="3" max="3" width="16.875" style="7" customWidth="1"/>
    <col min="4" max="4" width="8.25390625" style="3" customWidth="1"/>
    <col min="5" max="5" width="12.50390625" style="3" customWidth="1"/>
    <col min="6" max="6" width="6.50390625" style="14" customWidth="1"/>
    <col min="7" max="7" width="4.375" style="5" customWidth="1"/>
    <col min="8" max="10" width="8.75390625" style="5" customWidth="1"/>
    <col min="11" max="11" width="10.125" style="5" customWidth="1"/>
    <col min="12" max="12" width="8.75390625" style="6" customWidth="1"/>
    <col min="13" max="14" width="8.75390625" style="3" customWidth="1"/>
    <col min="15" max="182" width="9.00390625" style="2" customWidth="1"/>
    <col min="183" max="16384" width="9.00390625" style="4" customWidth="1"/>
  </cols>
  <sheetData>
    <row r="1" spans="1:14" ht="24" customHeight="1">
      <c r="A1" s="58" t="s">
        <v>399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2" customHeight="1">
      <c r="A2" s="61" t="s">
        <v>308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" customFormat="1" ht="20.2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8" customFormat="1" ht="42.75" customHeight="1">
      <c r="A4" s="9" t="s">
        <v>0</v>
      </c>
      <c r="B4" s="10" t="s">
        <v>10</v>
      </c>
      <c r="C4" s="9" t="s">
        <v>11</v>
      </c>
      <c r="D4" s="9" t="s">
        <v>8</v>
      </c>
      <c r="E4" s="9" t="s">
        <v>1</v>
      </c>
      <c r="F4" s="13" t="s">
        <v>2</v>
      </c>
      <c r="G4" s="9" t="s">
        <v>3</v>
      </c>
      <c r="H4" s="9" t="s">
        <v>75</v>
      </c>
      <c r="I4" s="9" t="s">
        <v>76</v>
      </c>
      <c r="J4" s="9" t="s">
        <v>12</v>
      </c>
      <c r="K4" s="12" t="s">
        <v>13</v>
      </c>
      <c r="L4" s="34" t="s">
        <v>307</v>
      </c>
      <c r="M4" s="9" t="s">
        <v>5</v>
      </c>
      <c r="N4" s="9" t="s">
        <v>397</v>
      </c>
    </row>
    <row r="5" spans="1:14" s="25" customFormat="1" ht="21.75" customHeight="1">
      <c r="A5" s="31">
        <v>1</v>
      </c>
      <c r="B5" s="36" t="s">
        <v>247</v>
      </c>
      <c r="C5" s="35" t="s">
        <v>248</v>
      </c>
      <c r="D5" s="35" t="s">
        <v>249</v>
      </c>
      <c r="E5" s="35" t="s">
        <v>250</v>
      </c>
      <c r="F5" s="35" t="s">
        <v>251</v>
      </c>
      <c r="G5" s="35" t="s">
        <v>6</v>
      </c>
      <c r="H5" s="29">
        <v>77</v>
      </c>
      <c r="I5" s="20">
        <f aca="true" t="shared" si="0" ref="I5:I16">H5*0.3</f>
        <v>23.099999999999998</v>
      </c>
      <c r="J5" s="53">
        <v>82</v>
      </c>
      <c r="K5" s="21">
        <f aca="true" t="shared" si="1" ref="K5:K16">J5*0.7</f>
        <v>57.4</v>
      </c>
      <c r="L5" s="21">
        <f aca="true" t="shared" si="2" ref="L5:L16">I5+K5</f>
        <v>80.5</v>
      </c>
      <c r="M5" s="22">
        <v>1</v>
      </c>
      <c r="N5" s="55" t="s">
        <v>398</v>
      </c>
    </row>
    <row r="6" spans="1:14" s="25" customFormat="1" ht="21.75" customHeight="1">
      <c r="A6" s="31">
        <v>2</v>
      </c>
      <c r="B6" s="36" t="s">
        <v>247</v>
      </c>
      <c r="C6" s="35" t="s">
        <v>248</v>
      </c>
      <c r="D6" s="35" t="s">
        <v>249</v>
      </c>
      <c r="E6" s="35" t="s">
        <v>252</v>
      </c>
      <c r="F6" s="35" t="s">
        <v>253</v>
      </c>
      <c r="G6" s="35" t="s">
        <v>6</v>
      </c>
      <c r="H6" s="29">
        <v>70</v>
      </c>
      <c r="I6" s="20">
        <f t="shared" si="0"/>
        <v>21</v>
      </c>
      <c r="J6" s="21">
        <v>78</v>
      </c>
      <c r="K6" s="21">
        <f t="shared" si="1"/>
        <v>54.599999999999994</v>
      </c>
      <c r="L6" s="21">
        <f t="shared" si="2"/>
        <v>75.6</v>
      </c>
      <c r="M6" s="22">
        <v>2</v>
      </c>
      <c r="N6" s="22"/>
    </row>
    <row r="7" spans="1:14" s="25" customFormat="1" ht="21.75" customHeight="1">
      <c r="A7" s="41">
        <v>3</v>
      </c>
      <c r="B7" s="36" t="s">
        <v>247</v>
      </c>
      <c r="C7" s="35" t="s">
        <v>248</v>
      </c>
      <c r="D7" s="35" t="s">
        <v>249</v>
      </c>
      <c r="E7" s="35" t="s">
        <v>254</v>
      </c>
      <c r="F7" s="35" t="s">
        <v>255</v>
      </c>
      <c r="G7" s="35" t="s">
        <v>6</v>
      </c>
      <c r="H7" s="29">
        <v>69</v>
      </c>
      <c r="I7" s="20">
        <f t="shared" si="0"/>
        <v>20.7</v>
      </c>
      <c r="J7" s="21">
        <v>78.4</v>
      </c>
      <c r="K7" s="21">
        <f t="shared" si="1"/>
        <v>54.88</v>
      </c>
      <c r="L7" s="21">
        <f t="shared" si="2"/>
        <v>75.58</v>
      </c>
      <c r="M7" s="22">
        <v>3</v>
      </c>
      <c r="N7" s="22"/>
    </row>
    <row r="8" spans="1:14" s="25" customFormat="1" ht="21.75" customHeight="1">
      <c r="A8" s="41">
        <v>4</v>
      </c>
      <c r="B8" s="36" t="s">
        <v>247</v>
      </c>
      <c r="C8" s="35" t="s">
        <v>256</v>
      </c>
      <c r="D8" s="35" t="s">
        <v>257</v>
      </c>
      <c r="E8" s="35" t="s">
        <v>258</v>
      </c>
      <c r="F8" s="35" t="s">
        <v>259</v>
      </c>
      <c r="G8" s="35" t="s">
        <v>6</v>
      </c>
      <c r="H8" s="29">
        <v>77</v>
      </c>
      <c r="I8" s="20">
        <f t="shared" si="0"/>
        <v>23.099999999999998</v>
      </c>
      <c r="J8" s="21">
        <v>77.8</v>
      </c>
      <c r="K8" s="21">
        <f t="shared" si="1"/>
        <v>54.459999999999994</v>
      </c>
      <c r="L8" s="21">
        <f t="shared" si="2"/>
        <v>77.55999999999999</v>
      </c>
      <c r="M8" s="22">
        <v>1</v>
      </c>
      <c r="N8" s="55" t="s">
        <v>398</v>
      </c>
    </row>
    <row r="9" spans="1:14" s="25" customFormat="1" ht="21.75" customHeight="1">
      <c r="A9" s="41">
        <v>5</v>
      </c>
      <c r="B9" s="36" t="s">
        <v>247</v>
      </c>
      <c r="C9" s="35" t="s">
        <v>256</v>
      </c>
      <c r="D9" s="35" t="s">
        <v>257</v>
      </c>
      <c r="E9" s="35" t="s">
        <v>260</v>
      </c>
      <c r="F9" s="35" t="s">
        <v>261</v>
      </c>
      <c r="G9" s="35" t="s">
        <v>7</v>
      </c>
      <c r="H9" s="29">
        <v>71.5</v>
      </c>
      <c r="I9" s="20">
        <f t="shared" si="0"/>
        <v>21.45</v>
      </c>
      <c r="J9" s="21">
        <v>78.6</v>
      </c>
      <c r="K9" s="21">
        <f t="shared" si="1"/>
        <v>55.019999999999996</v>
      </c>
      <c r="L9" s="21">
        <f t="shared" si="2"/>
        <v>76.47</v>
      </c>
      <c r="M9" s="22">
        <v>2</v>
      </c>
      <c r="N9" s="22"/>
    </row>
    <row r="10" spans="1:14" s="25" customFormat="1" ht="21.75" customHeight="1">
      <c r="A10" s="41">
        <v>6</v>
      </c>
      <c r="B10" s="36" t="s">
        <v>247</v>
      </c>
      <c r="C10" s="35" t="s">
        <v>256</v>
      </c>
      <c r="D10" s="35" t="s">
        <v>257</v>
      </c>
      <c r="E10" s="35" t="s">
        <v>262</v>
      </c>
      <c r="F10" s="35" t="s">
        <v>263</v>
      </c>
      <c r="G10" s="35" t="s">
        <v>7</v>
      </c>
      <c r="H10" s="29">
        <v>69</v>
      </c>
      <c r="I10" s="20">
        <f t="shared" si="0"/>
        <v>20.7</v>
      </c>
      <c r="J10" s="21">
        <v>77.4</v>
      </c>
      <c r="K10" s="21">
        <f t="shared" si="1"/>
        <v>54.18</v>
      </c>
      <c r="L10" s="21">
        <f t="shared" si="2"/>
        <v>74.88</v>
      </c>
      <c r="M10" s="22">
        <v>3</v>
      </c>
      <c r="N10" s="22"/>
    </row>
    <row r="11" spans="1:14" s="25" customFormat="1" ht="21.75" customHeight="1">
      <c r="A11" s="41">
        <v>7</v>
      </c>
      <c r="B11" s="36" t="s">
        <v>264</v>
      </c>
      <c r="C11" s="35" t="s">
        <v>265</v>
      </c>
      <c r="D11" s="35" t="s">
        <v>266</v>
      </c>
      <c r="E11" s="35" t="s">
        <v>267</v>
      </c>
      <c r="F11" s="35" t="s">
        <v>268</v>
      </c>
      <c r="G11" s="35" t="s">
        <v>7</v>
      </c>
      <c r="H11" s="29">
        <v>68</v>
      </c>
      <c r="I11" s="20">
        <f t="shared" si="0"/>
        <v>20.4</v>
      </c>
      <c r="J11" s="21">
        <v>78.8</v>
      </c>
      <c r="K11" s="21">
        <f t="shared" si="1"/>
        <v>55.16</v>
      </c>
      <c r="L11" s="21">
        <f t="shared" si="2"/>
        <v>75.56</v>
      </c>
      <c r="M11" s="22">
        <v>1</v>
      </c>
      <c r="N11" s="55" t="s">
        <v>398</v>
      </c>
    </row>
    <row r="12" spans="1:14" s="25" customFormat="1" ht="21.75" customHeight="1">
      <c r="A12" s="41">
        <v>8</v>
      </c>
      <c r="B12" s="36" t="s">
        <v>264</v>
      </c>
      <c r="C12" s="35" t="s">
        <v>265</v>
      </c>
      <c r="D12" s="35" t="s">
        <v>266</v>
      </c>
      <c r="E12" s="35" t="s">
        <v>271</v>
      </c>
      <c r="F12" s="35" t="s">
        <v>272</v>
      </c>
      <c r="G12" s="35" t="s">
        <v>6</v>
      </c>
      <c r="H12" s="29">
        <v>55.5</v>
      </c>
      <c r="I12" s="20">
        <f t="shared" si="0"/>
        <v>16.65</v>
      </c>
      <c r="J12" s="56">
        <v>80.8</v>
      </c>
      <c r="K12" s="21">
        <f t="shared" si="1"/>
        <v>56.559999999999995</v>
      </c>
      <c r="L12" s="21">
        <f t="shared" si="2"/>
        <v>73.21</v>
      </c>
      <c r="M12" s="22">
        <v>2</v>
      </c>
      <c r="N12" s="22"/>
    </row>
    <row r="13" spans="1:14" s="25" customFormat="1" ht="21.75" customHeight="1">
      <c r="A13" s="41">
        <v>9</v>
      </c>
      <c r="B13" s="36" t="s">
        <v>264</v>
      </c>
      <c r="C13" s="35" t="s">
        <v>265</v>
      </c>
      <c r="D13" s="35" t="s">
        <v>266</v>
      </c>
      <c r="E13" s="35" t="s">
        <v>269</v>
      </c>
      <c r="F13" s="35" t="s">
        <v>270</v>
      </c>
      <c r="G13" s="35" t="s">
        <v>6</v>
      </c>
      <c r="H13" s="29">
        <v>56.5</v>
      </c>
      <c r="I13" s="20">
        <f t="shared" si="0"/>
        <v>16.95</v>
      </c>
      <c r="J13" s="56">
        <v>78</v>
      </c>
      <c r="K13" s="21">
        <f t="shared" si="1"/>
        <v>54.599999999999994</v>
      </c>
      <c r="L13" s="21">
        <f t="shared" si="2"/>
        <v>71.55</v>
      </c>
      <c r="M13" s="22">
        <v>3</v>
      </c>
      <c r="N13" s="22"/>
    </row>
    <row r="14" spans="1:14" s="25" customFormat="1" ht="21.75" customHeight="1">
      <c r="A14" s="41">
        <v>10</v>
      </c>
      <c r="B14" s="36" t="s">
        <v>273</v>
      </c>
      <c r="C14" s="35" t="s">
        <v>274</v>
      </c>
      <c r="D14" s="35" t="s">
        <v>275</v>
      </c>
      <c r="E14" s="35" t="s">
        <v>276</v>
      </c>
      <c r="F14" s="35" t="s">
        <v>277</v>
      </c>
      <c r="G14" s="35" t="s">
        <v>7</v>
      </c>
      <c r="H14" s="29">
        <v>72</v>
      </c>
      <c r="I14" s="20">
        <f t="shared" si="0"/>
        <v>21.599999999999998</v>
      </c>
      <c r="J14" s="21">
        <v>81.6</v>
      </c>
      <c r="K14" s="21">
        <f t="shared" si="1"/>
        <v>57.11999999999999</v>
      </c>
      <c r="L14" s="21">
        <f t="shared" si="2"/>
        <v>78.71999999999998</v>
      </c>
      <c r="M14" s="22">
        <v>1</v>
      </c>
      <c r="N14" s="55" t="s">
        <v>398</v>
      </c>
    </row>
    <row r="15" spans="1:14" s="25" customFormat="1" ht="21.75" customHeight="1">
      <c r="A15" s="41">
        <v>11</v>
      </c>
      <c r="B15" s="36" t="s">
        <v>273</v>
      </c>
      <c r="C15" s="35" t="s">
        <v>274</v>
      </c>
      <c r="D15" s="35" t="s">
        <v>275</v>
      </c>
      <c r="E15" s="35" t="s">
        <v>278</v>
      </c>
      <c r="F15" s="35" t="s">
        <v>279</v>
      </c>
      <c r="G15" s="35" t="s">
        <v>7</v>
      </c>
      <c r="H15" s="29">
        <v>68</v>
      </c>
      <c r="I15" s="20">
        <f t="shared" si="0"/>
        <v>20.4</v>
      </c>
      <c r="J15" s="53">
        <v>81.2</v>
      </c>
      <c r="K15" s="21">
        <f t="shared" si="1"/>
        <v>56.839999999999996</v>
      </c>
      <c r="L15" s="21">
        <f t="shared" si="2"/>
        <v>77.24</v>
      </c>
      <c r="M15" s="55">
        <v>2</v>
      </c>
      <c r="N15" s="55"/>
    </row>
    <row r="16" spans="1:14" s="25" customFormat="1" ht="21.75" customHeight="1">
      <c r="A16" s="41">
        <v>12</v>
      </c>
      <c r="B16" s="36" t="s">
        <v>273</v>
      </c>
      <c r="C16" s="35" t="s">
        <v>274</v>
      </c>
      <c r="D16" s="35" t="s">
        <v>275</v>
      </c>
      <c r="E16" s="35" t="s">
        <v>280</v>
      </c>
      <c r="F16" s="35" t="s">
        <v>281</v>
      </c>
      <c r="G16" s="35" t="s">
        <v>7</v>
      </c>
      <c r="H16" s="29">
        <v>66</v>
      </c>
      <c r="I16" s="20">
        <f t="shared" si="0"/>
        <v>19.8</v>
      </c>
      <c r="J16" s="53">
        <v>78</v>
      </c>
      <c r="K16" s="21">
        <f t="shared" si="1"/>
        <v>54.599999999999994</v>
      </c>
      <c r="L16" s="21">
        <f t="shared" si="2"/>
        <v>74.39999999999999</v>
      </c>
      <c r="M16" s="22">
        <v>3</v>
      </c>
      <c r="N16" s="22"/>
    </row>
    <row r="17" spans="1:14" s="25" customFormat="1" ht="21.75" customHeight="1">
      <c r="A17" s="41">
        <v>13</v>
      </c>
      <c r="B17" s="36" t="s">
        <v>282</v>
      </c>
      <c r="C17" s="35" t="s">
        <v>283</v>
      </c>
      <c r="D17" s="35" t="s">
        <v>284</v>
      </c>
      <c r="E17" s="35" t="s">
        <v>289</v>
      </c>
      <c r="F17" s="35" t="s">
        <v>290</v>
      </c>
      <c r="G17" s="35" t="s">
        <v>7</v>
      </c>
      <c r="H17" s="29"/>
      <c r="I17" s="20"/>
      <c r="J17" s="53">
        <v>80.4</v>
      </c>
      <c r="K17" s="21"/>
      <c r="L17" s="21">
        <f>J17</f>
        <v>80.4</v>
      </c>
      <c r="M17" s="22">
        <v>1</v>
      </c>
      <c r="N17" s="55" t="s">
        <v>398</v>
      </c>
    </row>
    <row r="18" spans="1:14" s="25" customFormat="1" ht="21.75" customHeight="1">
      <c r="A18" s="41">
        <v>14</v>
      </c>
      <c r="B18" s="36" t="s">
        <v>282</v>
      </c>
      <c r="C18" s="35" t="s">
        <v>283</v>
      </c>
      <c r="D18" s="35" t="s">
        <v>284</v>
      </c>
      <c r="E18" s="35" t="s">
        <v>285</v>
      </c>
      <c r="F18" s="35" t="s">
        <v>286</v>
      </c>
      <c r="G18" s="35" t="s">
        <v>6</v>
      </c>
      <c r="H18" s="29"/>
      <c r="I18" s="20"/>
      <c r="J18" s="53">
        <v>79</v>
      </c>
      <c r="K18" s="21"/>
      <c r="L18" s="21">
        <f>J18</f>
        <v>79</v>
      </c>
      <c r="M18" s="22">
        <v>2</v>
      </c>
      <c r="N18" s="22"/>
    </row>
    <row r="19" spans="1:14" s="25" customFormat="1" ht="21.75" customHeight="1">
      <c r="A19" s="41">
        <v>15</v>
      </c>
      <c r="B19" s="36" t="s">
        <v>282</v>
      </c>
      <c r="C19" s="35" t="s">
        <v>283</v>
      </c>
      <c r="D19" s="35" t="s">
        <v>284</v>
      </c>
      <c r="E19" s="35" t="s">
        <v>291</v>
      </c>
      <c r="F19" s="35" t="s">
        <v>292</v>
      </c>
      <c r="G19" s="35" t="s">
        <v>7</v>
      </c>
      <c r="H19" s="29"/>
      <c r="I19" s="20"/>
      <c r="J19" s="21">
        <v>78.6</v>
      </c>
      <c r="K19" s="21"/>
      <c r="L19" s="21">
        <f>J19</f>
        <v>78.6</v>
      </c>
      <c r="M19" s="22">
        <v>3</v>
      </c>
      <c r="N19" s="22"/>
    </row>
    <row r="20" spans="1:14" s="25" customFormat="1" ht="21.75" customHeight="1">
      <c r="A20" s="41">
        <v>16</v>
      </c>
      <c r="B20" s="36" t="s">
        <v>282</v>
      </c>
      <c r="C20" s="35" t="s">
        <v>283</v>
      </c>
      <c r="D20" s="35" t="s">
        <v>284</v>
      </c>
      <c r="E20" s="35" t="s">
        <v>287</v>
      </c>
      <c r="F20" s="35" t="s">
        <v>288</v>
      </c>
      <c r="G20" s="35" t="s">
        <v>7</v>
      </c>
      <c r="H20" s="29"/>
      <c r="I20" s="20"/>
      <c r="J20" s="56">
        <v>78</v>
      </c>
      <c r="K20" s="21"/>
      <c r="L20" s="21">
        <f>J20</f>
        <v>78</v>
      </c>
      <c r="M20" s="22">
        <v>4</v>
      </c>
      <c r="N20" s="22"/>
    </row>
    <row r="21" spans="1:14" s="25" customFormat="1" ht="30" customHeight="1">
      <c r="A21" s="41">
        <v>17</v>
      </c>
      <c r="B21" s="36" t="s">
        <v>293</v>
      </c>
      <c r="C21" s="35" t="s">
        <v>294</v>
      </c>
      <c r="D21" s="35" t="s">
        <v>295</v>
      </c>
      <c r="E21" s="35" t="s">
        <v>296</v>
      </c>
      <c r="F21" s="35" t="s">
        <v>297</v>
      </c>
      <c r="G21" s="35" t="s">
        <v>7</v>
      </c>
      <c r="H21" s="29"/>
      <c r="I21" s="20"/>
      <c r="J21" s="56">
        <v>78</v>
      </c>
      <c r="K21" s="21"/>
      <c r="L21" s="21">
        <f>J21</f>
        <v>78</v>
      </c>
      <c r="M21" s="22">
        <v>1</v>
      </c>
      <c r="N21" s="55" t="s">
        <v>398</v>
      </c>
    </row>
    <row r="22" spans="1:14" s="25" customFormat="1" ht="30" customHeight="1">
      <c r="A22" s="41">
        <v>18</v>
      </c>
      <c r="B22" s="36" t="s">
        <v>293</v>
      </c>
      <c r="C22" s="35" t="s">
        <v>294</v>
      </c>
      <c r="D22" s="35" t="s">
        <v>295</v>
      </c>
      <c r="E22" s="35" t="s">
        <v>298</v>
      </c>
      <c r="F22" s="35" t="s">
        <v>299</v>
      </c>
      <c r="G22" s="35" t="s">
        <v>7</v>
      </c>
      <c r="H22" s="29"/>
      <c r="I22" s="20"/>
      <c r="J22" s="56" t="s">
        <v>383</v>
      </c>
      <c r="K22" s="56" t="s">
        <v>383</v>
      </c>
      <c r="L22" s="21"/>
      <c r="M22" s="22"/>
      <c r="N22" s="22"/>
    </row>
    <row r="23" spans="1:14" s="28" customFormat="1" ht="21.75" customHeight="1">
      <c r="A23" s="41">
        <v>19</v>
      </c>
      <c r="B23" s="36" t="s">
        <v>300</v>
      </c>
      <c r="C23" s="35" t="s">
        <v>301</v>
      </c>
      <c r="D23" s="35" t="s">
        <v>302</v>
      </c>
      <c r="E23" s="35" t="s">
        <v>305</v>
      </c>
      <c r="F23" s="35" t="s">
        <v>306</v>
      </c>
      <c r="G23" s="35" t="s">
        <v>7</v>
      </c>
      <c r="H23" s="29">
        <v>51</v>
      </c>
      <c r="I23" s="20">
        <f>H23*0.3</f>
        <v>15.299999999999999</v>
      </c>
      <c r="J23" s="26">
        <v>78.4</v>
      </c>
      <c r="K23" s="53">
        <f>J23*0.7</f>
        <v>54.88</v>
      </c>
      <c r="L23" s="21">
        <f>I23+K23</f>
        <v>70.18</v>
      </c>
      <c r="M23" s="27">
        <v>1</v>
      </c>
      <c r="N23" s="27" t="s">
        <v>398</v>
      </c>
    </row>
    <row r="24" spans="1:14" s="28" customFormat="1" ht="21.75" customHeight="1">
      <c r="A24" s="41">
        <v>20</v>
      </c>
      <c r="B24" s="36" t="s">
        <v>300</v>
      </c>
      <c r="C24" s="35" t="s">
        <v>301</v>
      </c>
      <c r="D24" s="35" t="s">
        <v>302</v>
      </c>
      <c r="E24" s="35" t="s">
        <v>303</v>
      </c>
      <c r="F24" s="35" t="s">
        <v>304</v>
      </c>
      <c r="G24" s="35" t="s">
        <v>7</v>
      </c>
      <c r="H24" s="29">
        <v>60.5</v>
      </c>
      <c r="I24" s="20">
        <f>H24*0.3</f>
        <v>18.15</v>
      </c>
      <c r="J24" s="56" t="s">
        <v>383</v>
      </c>
      <c r="K24" s="56" t="s">
        <v>383</v>
      </c>
      <c r="L24" s="21"/>
      <c r="M24" s="27"/>
      <c r="N24" s="27"/>
    </row>
  </sheetData>
  <sheetProtection/>
  <mergeCells count="3">
    <mergeCell ref="A1:N1"/>
    <mergeCell ref="A2:N2"/>
    <mergeCell ref="A3:N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4.625" style="3" customWidth="1"/>
    <col min="2" max="2" width="30.50390625" style="11" customWidth="1"/>
    <col min="3" max="3" width="16.875" style="7" customWidth="1"/>
    <col min="4" max="4" width="8.25390625" style="3" customWidth="1"/>
    <col min="5" max="5" width="12.50390625" style="3" customWidth="1"/>
    <col min="6" max="6" width="6.50390625" style="14" customWidth="1"/>
    <col min="7" max="7" width="4.375" style="5" customWidth="1"/>
    <col min="8" max="10" width="8.75390625" style="5" customWidth="1"/>
    <col min="11" max="11" width="10.125" style="5" customWidth="1"/>
    <col min="12" max="12" width="8.75390625" style="6" customWidth="1"/>
    <col min="13" max="14" width="8.75390625" style="3" customWidth="1"/>
    <col min="15" max="179" width="9.00390625" style="2" customWidth="1"/>
    <col min="180" max="16384" width="9.00390625" style="4" customWidth="1"/>
  </cols>
  <sheetData>
    <row r="1" spans="1:14" ht="24" customHeight="1">
      <c r="A1" s="58" t="s">
        <v>374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6.25" customHeight="1">
      <c r="A2" s="61" t="s">
        <v>344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" customFormat="1" ht="20.2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8" customFormat="1" ht="50.25" customHeight="1">
      <c r="A4" s="9" t="s">
        <v>0</v>
      </c>
      <c r="B4" s="10" t="s">
        <v>10</v>
      </c>
      <c r="C4" s="9" t="s">
        <v>11</v>
      </c>
      <c r="D4" s="9" t="s">
        <v>8</v>
      </c>
      <c r="E4" s="9" t="s">
        <v>1</v>
      </c>
      <c r="F4" s="13" t="s">
        <v>2</v>
      </c>
      <c r="G4" s="9" t="s">
        <v>3</v>
      </c>
      <c r="H4" s="9" t="s">
        <v>75</v>
      </c>
      <c r="I4" s="9" t="s">
        <v>76</v>
      </c>
      <c r="J4" s="9" t="s">
        <v>12</v>
      </c>
      <c r="K4" s="12" t="s">
        <v>13</v>
      </c>
      <c r="L4" s="34" t="s">
        <v>307</v>
      </c>
      <c r="M4" s="9" t="s">
        <v>5</v>
      </c>
      <c r="N4" s="9" t="s">
        <v>397</v>
      </c>
    </row>
    <row r="5" spans="1:14" s="25" customFormat="1" ht="24" customHeight="1">
      <c r="A5" s="31">
        <v>1</v>
      </c>
      <c r="B5" s="38" t="s">
        <v>310</v>
      </c>
      <c r="C5" s="37" t="s">
        <v>283</v>
      </c>
      <c r="D5" s="37" t="s">
        <v>311</v>
      </c>
      <c r="E5" s="41">
        <v>14191012125</v>
      </c>
      <c r="F5" s="37" t="s">
        <v>312</v>
      </c>
      <c r="G5" s="37" t="s">
        <v>7</v>
      </c>
      <c r="H5" s="19">
        <v>78</v>
      </c>
      <c r="I5" s="20">
        <f aca="true" t="shared" si="0" ref="I5:I23">H5*0.3</f>
        <v>23.4</v>
      </c>
      <c r="J5" s="21">
        <v>82</v>
      </c>
      <c r="K5" s="21">
        <f>J5*0.7</f>
        <v>57.4</v>
      </c>
      <c r="L5" s="21">
        <f>I5+K5</f>
        <v>80.8</v>
      </c>
      <c r="M5" s="22">
        <v>1</v>
      </c>
      <c r="N5" s="55" t="s">
        <v>398</v>
      </c>
    </row>
    <row r="6" spans="1:14" s="25" customFormat="1" ht="24" customHeight="1">
      <c r="A6" s="31">
        <v>2</v>
      </c>
      <c r="B6" s="38" t="s">
        <v>310</v>
      </c>
      <c r="C6" s="37" t="s">
        <v>283</v>
      </c>
      <c r="D6" s="37" t="s">
        <v>311</v>
      </c>
      <c r="E6" s="41">
        <v>14191012122</v>
      </c>
      <c r="F6" s="37" t="s">
        <v>313</v>
      </c>
      <c r="G6" s="37" t="s">
        <v>6</v>
      </c>
      <c r="H6" s="19">
        <v>69</v>
      </c>
      <c r="I6" s="20">
        <f t="shared" si="0"/>
        <v>20.7</v>
      </c>
      <c r="J6" s="21">
        <v>79.4</v>
      </c>
      <c r="K6" s="21">
        <f>J6*0.7</f>
        <v>55.58</v>
      </c>
      <c r="L6" s="21">
        <f>I6+K6</f>
        <v>76.28</v>
      </c>
      <c r="M6" s="22">
        <v>2</v>
      </c>
      <c r="N6" s="22"/>
    </row>
    <row r="7" spans="1:14" s="25" customFormat="1" ht="24" customHeight="1">
      <c r="A7" s="41">
        <v>3</v>
      </c>
      <c r="B7" s="38" t="s">
        <v>310</v>
      </c>
      <c r="C7" s="37" t="s">
        <v>283</v>
      </c>
      <c r="D7" s="37" t="s">
        <v>311</v>
      </c>
      <c r="E7" s="41">
        <v>14191012127</v>
      </c>
      <c r="F7" s="37" t="s">
        <v>314</v>
      </c>
      <c r="G7" s="37" t="s">
        <v>6</v>
      </c>
      <c r="H7" s="19">
        <v>67</v>
      </c>
      <c r="I7" s="20">
        <f t="shared" si="0"/>
        <v>20.099999999999998</v>
      </c>
      <c r="J7" s="21" t="s">
        <v>391</v>
      </c>
      <c r="K7" s="21" t="s">
        <v>391</v>
      </c>
      <c r="L7" s="21"/>
      <c r="M7" s="22"/>
      <c r="N7" s="22"/>
    </row>
    <row r="8" spans="1:14" s="25" customFormat="1" ht="24" customHeight="1">
      <c r="A8" s="41">
        <v>4</v>
      </c>
      <c r="B8" s="38" t="s">
        <v>315</v>
      </c>
      <c r="C8" s="37" t="s">
        <v>283</v>
      </c>
      <c r="D8" s="37" t="s">
        <v>316</v>
      </c>
      <c r="E8" s="41">
        <v>14191012304</v>
      </c>
      <c r="F8" s="37" t="s">
        <v>317</v>
      </c>
      <c r="G8" s="37" t="s">
        <v>6</v>
      </c>
      <c r="H8" s="19">
        <v>80.5</v>
      </c>
      <c r="I8" s="20">
        <f t="shared" si="0"/>
        <v>24.15</v>
      </c>
      <c r="J8" s="21">
        <v>78.4</v>
      </c>
      <c r="K8" s="21">
        <f>J8*0.7</f>
        <v>54.88</v>
      </c>
      <c r="L8" s="21">
        <f>I8+K8</f>
        <v>79.03</v>
      </c>
      <c r="M8" s="22">
        <v>1</v>
      </c>
      <c r="N8" s="55" t="s">
        <v>398</v>
      </c>
    </row>
    <row r="9" spans="1:14" s="25" customFormat="1" ht="24" customHeight="1">
      <c r="A9" s="41">
        <v>5</v>
      </c>
      <c r="B9" s="38" t="s">
        <v>315</v>
      </c>
      <c r="C9" s="37" t="s">
        <v>283</v>
      </c>
      <c r="D9" s="37" t="s">
        <v>316</v>
      </c>
      <c r="E9" s="41">
        <v>14191012201</v>
      </c>
      <c r="F9" s="37" t="s">
        <v>318</v>
      </c>
      <c r="G9" s="37" t="s">
        <v>7</v>
      </c>
      <c r="H9" s="19">
        <v>79</v>
      </c>
      <c r="I9" s="20">
        <f t="shared" si="0"/>
        <v>23.7</v>
      </c>
      <c r="J9" s="21" t="s">
        <v>391</v>
      </c>
      <c r="K9" s="21" t="s">
        <v>391</v>
      </c>
      <c r="L9" s="21"/>
      <c r="M9" s="22"/>
      <c r="N9" s="22"/>
    </row>
    <row r="10" spans="1:14" s="25" customFormat="1" ht="24" customHeight="1">
      <c r="A10" s="41">
        <v>6</v>
      </c>
      <c r="B10" s="38" t="s">
        <v>315</v>
      </c>
      <c r="C10" s="37" t="s">
        <v>283</v>
      </c>
      <c r="D10" s="37" t="s">
        <v>316</v>
      </c>
      <c r="E10" s="41">
        <v>14191012230</v>
      </c>
      <c r="F10" s="37" t="s">
        <v>319</v>
      </c>
      <c r="G10" s="37" t="s">
        <v>6</v>
      </c>
      <c r="H10" s="19">
        <v>73</v>
      </c>
      <c r="I10" s="20">
        <f t="shared" si="0"/>
        <v>21.9</v>
      </c>
      <c r="J10" s="21" t="s">
        <v>391</v>
      </c>
      <c r="K10" s="21" t="s">
        <v>391</v>
      </c>
      <c r="L10" s="21"/>
      <c r="M10" s="22"/>
      <c r="N10" s="22"/>
    </row>
    <row r="11" spans="1:14" s="25" customFormat="1" ht="24" customHeight="1">
      <c r="A11" s="41">
        <v>7</v>
      </c>
      <c r="B11" s="38" t="s">
        <v>320</v>
      </c>
      <c r="C11" s="37" t="s">
        <v>321</v>
      </c>
      <c r="D11" s="37" t="s">
        <v>322</v>
      </c>
      <c r="E11" s="41">
        <v>14191012422</v>
      </c>
      <c r="F11" s="37" t="s">
        <v>323</v>
      </c>
      <c r="G11" s="37" t="s">
        <v>6</v>
      </c>
      <c r="H11" s="19">
        <v>78</v>
      </c>
      <c r="I11" s="20">
        <f t="shared" si="0"/>
        <v>23.4</v>
      </c>
      <c r="J11" s="21">
        <v>82</v>
      </c>
      <c r="K11" s="21">
        <f aca="true" t="shared" si="1" ref="K11:K23">J11*0.7</f>
        <v>57.4</v>
      </c>
      <c r="L11" s="21">
        <f aca="true" t="shared" si="2" ref="L11:L23">I11+K11</f>
        <v>80.8</v>
      </c>
      <c r="M11" s="22">
        <v>1</v>
      </c>
      <c r="N11" s="55" t="s">
        <v>398</v>
      </c>
    </row>
    <row r="12" spans="1:14" s="25" customFormat="1" ht="24" customHeight="1">
      <c r="A12" s="41">
        <v>8</v>
      </c>
      <c r="B12" s="38" t="s">
        <v>320</v>
      </c>
      <c r="C12" s="37" t="s">
        <v>321</v>
      </c>
      <c r="D12" s="37" t="s">
        <v>322</v>
      </c>
      <c r="E12" s="41">
        <v>14191012329</v>
      </c>
      <c r="F12" s="37" t="s">
        <v>326</v>
      </c>
      <c r="G12" s="37" t="s">
        <v>7</v>
      </c>
      <c r="H12" s="19">
        <v>74.5</v>
      </c>
      <c r="I12" s="20">
        <f t="shared" si="0"/>
        <v>22.349999999999998</v>
      </c>
      <c r="J12" s="21">
        <v>79.4</v>
      </c>
      <c r="K12" s="21">
        <f t="shared" si="1"/>
        <v>55.58</v>
      </c>
      <c r="L12" s="21">
        <f t="shared" si="2"/>
        <v>77.92999999999999</v>
      </c>
      <c r="M12" s="22">
        <v>2</v>
      </c>
      <c r="N12" s="22"/>
    </row>
    <row r="13" spans="1:14" s="25" customFormat="1" ht="24" customHeight="1">
      <c r="A13" s="41">
        <v>9</v>
      </c>
      <c r="B13" s="38" t="s">
        <v>320</v>
      </c>
      <c r="C13" s="37" t="s">
        <v>321</v>
      </c>
      <c r="D13" s="37" t="s">
        <v>322</v>
      </c>
      <c r="E13" s="41">
        <v>14191012402</v>
      </c>
      <c r="F13" s="37" t="s">
        <v>324</v>
      </c>
      <c r="G13" s="37" t="s">
        <v>6</v>
      </c>
      <c r="H13" s="19">
        <v>76</v>
      </c>
      <c r="I13" s="20">
        <f t="shared" si="0"/>
        <v>22.8</v>
      </c>
      <c r="J13" s="21">
        <v>78</v>
      </c>
      <c r="K13" s="21">
        <f t="shared" si="1"/>
        <v>54.599999999999994</v>
      </c>
      <c r="L13" s="21">
        <f t="shared" si="2"/>
        <v>77.39999999999999</v>
      </c>
      <c r="M13" s="22">
        <v>3</v>
      </c>
      <c r="N13" s="22"/>
    </row>
    <row r="14" spans="1:14" s="25" customFormat="1" ht="24" customHeight="1">
      <c r="A14" s="41">
        <v>10</v>
      </c>
      <c r="B14" s="38" t="s">
        <v>320</v>
      </c>
      <c r="C14" s="37" t="s">
        <v>321</v>
      </c>
      <c r="D14" s="37" t="s">
        <v>322</v>
      </c>
      <c r="E14" s="41">
        <v>14191012319</v>
      </c>
      <c r="F14" s="37" t="s">
        <v>325</v>
      </c>
      <c r="G14" s="37" t="s">
        <v>7</v>
      </c>
      <c r="H14" s="19">
        <v>74.5</v>
      </c>
      <c r="I14" s="20">
        <f t="shared" si="0"/>
        <v>22.349999999999998</v>
      </c>
      <c r="J14" s="21">
        <v>77</v>
      </c>
      <c r="K14" s="21">
        <f t="shared" si="1"/>
        <v>53.9</v>
      </c>
      <c r="L14" s="21">
        <f t="shared" si="2"/>
        <v>76.25</v>
      </c>
      <c r="M14" s="22">
        <v>4</v>
      </c>
      <c r="N14" s="22"/>
    </row>
    <row r="15" spans="1:14" s="25" customFormat="1" ht="24" customHeight="1">
      <c r="A15" s="41">
        <v>11</v>
      </c>
      <c r="B15" s="38" t="s">
        <v>327</v>
      </c>
      <c r="C15" s="37" t="s">
        <v>328</v>
      </c>
      <c r="D15" s="37" t="s">
        <v>329</v>
      </c>
      <c r="E15" s="41">
        <v>14191012430</v>
      </c>
      <c r="F15" s="37" t="s">
        <v>330</v>
      </c>
      <c r="G15" s="37" t="s">
        <v>6</v>
      </c>
      <c r="H15" s="19">
        <v>74.5</v>
      </c>
      <c r="I15" s="20">
        <f t="shared" si="0"/>
        <v>22.349999999999998</v>
      </c>
      <c r="J15" s="21">
        <v>83</v>
      </c>
      <c r="K15" s="21">
        <f t="shared" si="1"/>
        <v>58.099999999999994</v>
      </c>
      <c r="L15" s="21">
        <f t="shared" si="2"/>
        <v>80.44999999999999</v>
      </c>
      <c r="M15" s="22">
        <v>1</v>
      </c>
      <c r="N15" s="55" t="s">
        <v>398</v>
      </c>
    </row>
    <row r="16" spans="1:14" s="25" customFormat="1" ht="24" customHeight="1">
      <c r="A16" s="41">
        <v>12</v>
      </c>
      <c r="B16" s="38" t="s">
        <v>327</v>
      </c>
      <c r="C16" s="37" t="s">
        <v>328</v>
      </c>
      <c r="D16" s="37" t="s">
        <v>329</v>
      </c>
      <c r="E16" s="41">
        <v>14191012507</v>
      </c>
      <c r="F16" s="37" t="s">
        <v>331</v>
      </c>
      <c r="G16" s="37" t="s">
        <v>7</v>
      </c>
      <c r="H16" s="19">
        <v>74.5</v>
      </c>
      <c r="I16" s="20">
        <f t="shared" si="0"/>
        <v>22.349999999999998</v>
      </c>
      <c r="J16" s="21">
        <v>79.4</v>
      </c>
      <c r="K16" s="21">
        <f t="shared" si="1"/>
        <v>55.58</v>
      </c>
      <c r="L16" s="21">
        <f t="shared" si="2"/>
        <v>77.92999999999999</v>
      </c>
      <c r="M16" s="22">
        <v>2</v>
      </c>
      <c r="N16" s="22"/>
    </row>
    <row r="17" spans="1:14" s="25" customFormat="1" ht="24" customHeight="1">
      <c r="A17" s="41">
        <v>13</v>
      </c>
      <c r="B17" s="38" t="s">
        <v>327</v>
      </c>
      <c r="C17" s="37" t="s">
        <v>328</v>
      </c>
      <c r="D17" s="37" t="s">
        <v>329</v>
      </c>
      <c r="E17" s="41">
        <v>14191012516</v>
      </c>
      <c r="F17" s="37" t="s">
        <v>332</v>
      </c>
      <c r="G17" s="37" t="s">
        <v>6</v>
      </c>
      <c r="H17" s="19">
        <v>72</v>
      </c>
      <c r="I17" s="20">
        <f t="shared" si="0"/>
        <v>21.599999999999998</v>
      </c>
      <c r="J17" s="21">
        <v>77.8</v>
      </c>
      <c r="K17" s="21">
        <f t="shared" si="1"/>
        <v>54.459999999999994</v>
      </c>
      <c r="L17" s="21">
        <f t="shared" si="2"/>
        <v>76.05999999999999</v>
      </c>
      <c r="M17" s="22">
        <v>3</v>
      </c>
      <c r="N17" s="22"/>
    </row>
    <row r="18" spans="1:14" s="25" customFormat="1" ht="24" customHeight="1">
      <c r="A18" s="41">
        <v>14</v>
      </c>
      <c r="B18" s="38" t="s">
        <v>327</v>
      </c>
      <c r="C18" s="37" t="s">
        <v>333</v>
      </c>
      <c r="D18" s="37" t="s">
        <v>334</v>
      </c>
      <c r="E18" s="41">
        <v>14191012520</v>
      </c>
      <c r="F18" s="37" t="s">
        <v>335</v>
      </c>
      <c r="G18" s="37" t="s">
        <v>7</v>
      </c>
      <c r="H18" s="19">
        <v>75</v>
      </c>
      <c r="I18" s="20">
        <f t="shared" si="0"/>
        <v>22.5</v>
      </c>
      <c r="J18" s="21">
        <v>82.6</v>
      </c>
      <c r="K18" s="21">
        <f t="shared" si="1"/>
        <v>57.81999999999999</v>
      </c>
      <c r="L18" s="21">
        <f t="shared" si="2"/>
        <v>80.32</v>
      </c>
      <c r="M18" s="22">
        <v>1</v>
      </c>
      <c r="N18" s="55" t="s">
        <v>398</v>
      </c>
    </row>
    <row r="19" spans="1:14" s="25" customFormat="1" ht="24" customHeight="1">
      <c r="A19" s="41">
        <v>15</v>
      </c>
      <c r="B19" s="38" t="s">
        <v>327</v>
      </c>
      <c r="C19" s="37" t="s">
        <v>333</v>
      </c>
      <c r="D19" s="37" t="s">
        <v>334</v>
      </c>
      <c r="E19" s="41">
        <v>14191012519</v>
      </c>
      <c r="F19" s="37" t="s">
        <v>337</v>
      </c>
      <c r="G19" s="37" t="s">
        <v>7</v>
      </c>
      <c r="H19" s="19">
        <v>73</v>
      </c>
      <c r="I19" s="20">
        <f t="shared" si="0"/>
        <v>21.9</v>
      </c>
      <c r="J19" s="21">
        <v>80.4</v>
      </c>
      <c r="K19" s="21">
        <f t="shared" si="1"/>
        <v>56.28</v>
      </c>
      <c r="L19" s="21">
        <f t="shared" si="2"/>
        <v>78.18</v>
      </c>
      <c r="M19" s="22">
        <v>2</v>
      </c>
      <c r="N19" s="22"/>
    </row>
    <row r="20" spans="1:14" s="25" customFormat="1" ht="24" customHeight="1">
      <c r="A20" s="41">
        <v>16</v>
      </c>
      <c r="B20" s="38" t="s">
        <v>327</v>
      </c>
      <c r="C20" s="37" t="s">
        <v>333</v>
      </c>
      <c r="D20" s="37" t="s">
        <v>334</v>
      </c>
      <c r="E20" s="41">
        <v>14191012521</v>
      </c>
      <c r="F20" s="37" t="s">
        <v>336</v>
      </c>
      <c r="G20" s="37" t="s">
        <v>7</v>
      </c>
      <c r="H20" s="19">
        <v>74</v>
      </c>
      <c r="I20" s="20">
        <f t="shared" si="0"/>
        <v>22.2</v>
      </c>
      <c r="J20" s="21">
        <v>78.8</v>
      </c>
      <c r="K20" s="21">
        <f t="shared" si="1"/>
        <v>55.16</v>
      </c>
      <c r="L20" s="21">
        <f t="shared" si="2"/>
        <v>77.36</v>
      </c>
      <c r="M20" s="55">
        <v>3</v>
      </c>
      <c r="N20" s="55"/>
    </row>
    <row r="21" spans="1:14" s="25" customFormat="1" ht="24" customHeight="1">
      <c r="A21" s="41">
        <v>17</v>
      </c>
      <c r="B21" s="38" t="s">
        <v>338</v>
      </c>
      <c r="C21" s="37" t="s">
        <v>339</v>
      </c>
      <c r="D21" s="37" t="s">
        <v>340</v>
      </c>
      <c r="E21" s="41">
        <v>14191012622</v>
      </c>
      <c r="F21" s="37" t="s">
        <v>341</v>
      </c>
      <c r="G21" s="37" t="s">
        <v>6</v>
      </c>
      <c r="H21" s="19">
        <v>76.5</v>
      </c>
      <c r="I21" s="20">
        <f t="shared" si="0"/>
        <v>22.95</v>
      </c>
      <c r="J21" s="53">
        <v>84.2</v>
      </c>
      <c r="K21" s="53">
        <f t="shared" si="1"/>
        <v>58.94</v>
      </c>
      <c r="L21" s="21">
        <f t="shared" si="2"/>
        <v>81.89</v>
      </c>
      <c r="M21" s="55">
        <v>1</v>
      </c>
      <c r="N21" s="55" t="s">
        <v>398</v>
      </c>
    </row>
    <row r="22" spans="1:14" s="25" customFormat="1" ht="24" customHeight="1">
      <c r="A22" s="41">
        <v>18</v>
      </c>
      <c r="B22" s="38" t="s">
        <v>338</v>
      </c>
      <c r="C22" s="37" t="s">
        <v>339</v>
      </c>
      <c r="D22" s="37" t="s">
        <v>340</v>
      </c>
      <c r="E22" s="41">
        <v>14191012607</v>
      </c>
      <c r="F22" s="37" t="s">
        <v>342</v>
      </c>
      <c r="G22" s="37" t="s">
        <v>6</v>
      </c>
      <c r="H22" s="19">
        <v>75</v>
      </c>
      <c r="I22" s="20">
        <f t="shared" si="0"/>
        <v>22.5</v>
      </c>
      <c r="J22" s="53">
        <v>80</v>
      </c>
      <c r="K22" s="53">
        <f t="shared" si="1"/>
        <v>56</v>
      </c>
      <c r="L22" s="21">
        <f t="shared" si="2"/>
        <v>78.5</v>
      </c>
      <c r="M22" s="22">
        <v>2</v>
      </c>
      <c r="N22" s="22"/>
    </row>
    <row r="23" spans="1:14" s="28" customFormat="1" ht="24" customHeight="1">
      <c r="A23" s="41">
        <v>19</v>
      </c>
      <c r="B23" s="38" t="s">
        <v>338</v>
      </c>
      <c r="C23" s="37" t="s">
        <v>339</v>
      </c>
      <c r="D23" s="37" t="s">
        <v>340</v>
      </c>
      <c r="E23" s="41">
        <v>14191012602</v>
      </c>
      <c r="F23" s="37" t="s">
        <v>343</v>
      </c>
      <c r="G23" s="37" t="s">
        <v>6</v>
      </c>
      <c r="H23" s="19">
        <v>73</v>
      </c>
      <c r="I23" s="20">
        <f t="shared" si="0"/>
        <v>21.9</v>
      </c>
      <c r="J23" s="53">
        <v>80</v>
      </c>
      <c r="K23" s="53">
        <f t="shared" si="1"/>
        <v>56</v>
      </c>
      <c r="L23" s="21">
        <f t="shared" si="2"/>
        <v>77.9</v>
      </c>
      <c r="M23" s="27">
        <v>3</v>
      </c>
      <c r="N23" s="27"/>
    </row>
  </sheetData>
  <sheetProtection/>
  <mergeCells count="3">
    <mergeCell ref="A1:N1"/>
    <mergeCell ref="A2:N2"/>
    <mergeCell ref="A3:N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3" sqref="A13:IV13"/>
    </sheetView>
  </sheetViews>
  <sheetFormatPr defaultColWidth="9.00390625" defaultRowHeight="14.25"/>
  <cols>
    <col min="1" max="1" width="4.625" style="3" customWidth="1"/>
    <col min="2" max="2" width="15.25390625" style="11" customWidth="1"/>
    <col min="3" max="3" width="16.875" style="7" customWidth="1"/>
    <col min="4" max="4" width="10.00390625" style="3" customWidth="1"/>
    <col min="5" max="5" width="14.50390625" style="3" customWidth="1"/>
    <col min="6" max="6" width="12.00390625" style="14" customWidth="1"/>
    <col min="7" max="7" width="8.625" style="5" customWidth="1"/>
    <col min="8" max="8" width="8.75390625" style="5" customWidth="1"/>
    <col min="9" max="9" width="10.125" style="5" customWidth="1"/>
    <col min="10" max="10" width="8.75390625" style="6" customWidth="1"/>
    <col min="11" max="12" width="8.75390625" style="3" customWidth="1"/>
    <col min="13" max="13" width="8.50390625" style="2" customWidth="1"/>
    <col min="14" max="14" width="8.875" style="2" customWidth="1"/>
    <col min="15" max="178" width="9.00390625" style="2" customWidth="1"/>
    <col min="179" max="16384" width="9.00390625" style="4" customWidth="1"/>
  </cols>
  <sheetData>
    <row r="1" spans="1:14" ht="24" customHeight="1">
      <c r="A1" s="58" t="s">
        <v>373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3.75" customHeight="1">
      <c r="A2" s="61" t="s">
        <v>381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2" s="1" customFormat="1" ht="31.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s="45" customFormat="1" ht="56.25" customHeight="1">
      <c r="A4" s="43" t="s">
        <v>0</v>
      </c>
      <c r="B4" s="43" t="s">
        <v>10</v>
      </c>
      <c r="C4" s="43" t="s">
        <v>11</v>
      </c>
      <c r="D4" s="43" t="s">
        <v>8</v>
      </c>
      <c r="E4" s="43" t="s">
        <v>1</v>
      </c>
      <c r="F4" s="44" t="s">
        <v>2</v>
      </c>
      <c r="G4" s="43" t="s">
        <v>3</v>
      </c>
      <c r="H4" s="43" t="s">
        <v>245</v>
      </c>
      <c r="I4" s="43" t="s">
        <v>246</v>
      </c>
      <c r="J4" s="43" t="s">
        <v>12</v>
      </c>
      <c r="K4" s="43" t="s">
        <v>13</v>
      </c>
      <c r="L4" s="43" t="s">
        <v>307</v>
      </c>
      <c r="M4" s="43" t="s">
        <v>5</v>
      </c>
      <c r="N4" s="43" t="s">
        <v>9</v>
      </c>
    </row>
    <row r="5" spans="1:14" s="52" customFormat="1" ht="48.75" customHeight="1">
      <c r="A5" s="46">
        <v>1</v>
      </c>
      <c r="B5" s="47" t="s">
        <v>345</v>
      </c>
      <c r="C5" s="48" t="s">
        <v>346</v>
      </c>
      <c r="D5" s="48" t="s">
        <v>347</v>
      </c>
      <c r="E5" s="48" t="s">
        <v>348</v>
      </c>
      <c r="F5" s="48" t="s">
        <v>349</v>
      </c>
      <c r="G5" s="48" t="s">
        <v>6</v>
      </c>
      <c r="H5" s="49">
        <v>72.6</v>
      </c>
      <c r="I5" s="49">
        <f>H5*0.5</f>
        <v>36.3</v>
      </c>
      <c r="J5" s="49">
        <v>82.8</v>
      </c>
      <c r="K5" s="50">
        <f>J5*0.5</f>
        <v>41.4</v>
      </c>
      <c r="L5" s="50">
        <f>I5+K5</f>
        <v>77.69999999999999</v>
      </c>
      <c r="M5" s="51">
        <v>1</v>
      </c>
      <c r="N5" s="51" t="s">
        <v>385</v>
      </c>
    </row>
    <row r="6" spans="1:14" s="52" customFormat="1" ht="48.75" customHeight="1">
      <c r="A6" s="46">
        <v>2</v>
      </c>
      <c r="B6" s="47" t="s">
        <v>345</v>
      </c>
      <c r="C6" s="48" t="s">
        <v>350</v>
      </c>
      <c r="D6" s="48" t="s">
        <v>351</v>
      </c>
      <c r="E6" s="48" t="s">
        <v>352</v>
      </c>
      <c r="F6" s="48" t="s">
        <v>353</v>
      </c>
      <c r="G6" s="48" t="s">
        <v>7</v>
      </c>
      <c r="H6" s="49" t="s">
        <v>386</v>
      </c>
      <c r="I6" s="49" t="s">
        <v>386</v>
      </c>
      <c r="J6" s="49" t="s">
        <v>386</v>
      </c>
      <c r="K6" s="49" t="s">
        <v>386</v>
      </c>
      <c r="L6" s="50"/>
      <c r="M6" s="51"/>
      <c r="N6" s="51"/>
    </row>
    <row r="7" spans="1:14" s="52" customFormat="1" ht="48.75" customHeight="1">
      <c r="A7" s="46">
        <v>3</v>
      </c>
      <c r="B7" s="47" t="s">
        <v>345</v>
      </c>
      <c r="C7" s="48" t="s">
        <v>350</v>
      </c>
      <c r="D7" s="48" t="s">
        <v>351</v>
      </c>
      <c r="E7" s="48" t="s">
        <v>354</v>
      </c>
      <c r="F7" s="48" t="s">
        <v>355</v>
      </c>
      <c r="G7" s="48" t="s">
        <v>7</v>
      </c>
      <c r="H7" s="49">
        <v>81.2</v>
      </c>
      <c r="I7" s="49">
        <f>H7*0.5</f>
        <v>40.6</v>
      </c>
      <c r="J7" s="49">
        <v>85.4</v>
      </c>
      <c r="K7" s="50">
        <f>J7*0.5</f>
        <v>42.7</v>
      </c>
      <c r="L7" s="50">
        <f>I7+K7</f>
        <v>83.30000000000001</v>
      </c>
      <c r="M7" s="51">
        <v>1</v>
      </c>
      <c r="N7" s="51" t="s">
        <v>387</v>
      </c>
    </row>
    <row r="8" spans="1:14" s="52" customFormat="1" ht="48.75" customHeight="1">
      <c r="A8" s="46">
        <v>4</v>
      </c>
      <c r="B8" s="47" t="s">
        <v>345</v>
      </c>
      <c r="C8" s="48" t="s">
        <v>356</v>
      </c>
      <c r="D8" s="48" t="s">
        <v>357</v>
      </c>
      <c r="E8" s="48" t="s">
        <v>358</v>
      </c>
      <c r="F8" s="48" t="s">
        <v>359</v>
      </c>
      <c r="G8" s="48" t="s">
        <v>6</v>
      </c>
      <c r="H8" s="49" t="s">
        <v>388</v>
      </c>
      <c r="I8" s="49" t="s">
        <v>388</v>
      </c>
      <c r="J8" s="49" t="s">
        <v>388</v>
      </c>
      <c r="K8" s="49" t="s">
        <v>388</v>
      </c>
      <c r="L8" s="50"/>
      <c r="M8" s="51"/>
      <c r="N8" s="51"/>
    </row>
    <row r="9" spans="1:14" s="52" customFormat="1" ht="48.75" customHeight="1">
      <c r="A9" s="46">
        <v>5</v>
      </c>
      <c r="B9" s="47" t="s">
        <v>345</v>
      </c>
      <c r="C9" s="48" t="s">
        <v>360</v>
      </c>
      <c r="D9" s="48" t="s">
        <v>361</v>
      </c>
      <c r="E9" s="48" t="s">
        <v>362</v>
      </c>
      <c r="F9" s="48" t="s">
        <v>363</v>
      </c>
      <c r="G9" s="48" t="s">
        <v>6</v>
      </c>
      <c r="H9" s="49">
        <v>80</v>
      </c>
      <c r="I9" s="49">
        <f>H9*0.5</f>
        <v>40</v>
      </c>
      <c r="J9" s="49">
        <v>80.2</v>
      </c>
      <c r="K9" s="50">
        <f>J9*0.5</f>
        <v>40.1</v>
      </c>
      <c r="L9" s="50">
        <f>I9+K9</f>
        <v>80.1</v>
      </c>
      <c r="M9" s="51">
        <v>1</v>
      </c>
      <c r="N9" s="51" t="s">
        <v>389</v>
      </c>
    </row>
    <row r="10" spans="1:14" s="52" customFormat="1" ht="48.75" customHeight="1">
      <c r="A10" s="46">
        <v>6</v>
      </c>
      <c r="B10" s="47" t="s">
        <v>345</v>
      </c>
      <c r="C10" s="48" t="s">
        <v>364</v>
      </c>
      <c r="D10" s="48" t="s">
        <v>365</v>
      </c>
      <c r="E10" s="48" t="s">
        <v>366</v>
      </c>
      <c r="F10" s="48" t="s">
        <v>367</v>
      </c>
      <c r="G10" s="48" t="s">
        <v>6</v>
      </c>
      <c r="H10" s="49">
        <v>78</v>
      </c>
      <c r="I10" s="49">
        <f>H10*0.5</f>
        <v>39</v>
      </c>
      <c r="J10" s="49">
        <v>80.6</v>
      </c>
      <c r="K10" s="50">
        <f>J10*0.5</f>
        <v>40.3</v>
      </c>
      <c r="L10" s="50">
        <f>I10+K10</f>
        <v>79.3</v>
      </c>
      <c r="M10" s="51">
        <v>1</v>
      </c>
      <c r="N10" s="51" t="s">
        <v>390</v>
      </c>
    </row>
    <row r="11" spans="1:14" s="52" customFormat="1" ht="48.75" customHeight="1">
      <c r="A11" s="46">
        <v>7</v>
      </c>
      <c r="B11" s="47" t="s">
        <v>368</v>
      </c>
      <c r="C11" s="48" t="s">
        <v>369</v>
      </c>
      <c r="D11" s="48" t="s">
        <v>370</v>
      </c>
      <c r="E11" s="48" t="s">
        <v>371</v>
      </c>
      <c r="F11" s="48" t="s">
        <v>372</v>
      </c>
      <c r="G11" s="48" t="s">
        <v>6</v>
      </c>
      <c r="H11" s="49">
        <v>83.4</v>
      </c>
      <c r="I11" s="49">
        <f>H11*0.5</f>
        <v>41.7</v>
      </c>
      <c r="J11" s="49">
        <v>79.4</v>
      </c>
      <c r="K11" s="50">
        <f>J11*0.5</f>
        <v>39.7</v>
      </c>
      <c r="L11" s="50">
        <f>I11+K11</f>
        <v>81.4</v>
      </c>
      <c r="M11" s="51">
        <v>1</v>
      </c>
      <c r="N11" s="51" t="s">
        <v>390</v>
      </c>
    </row>
  </sheetData>
  <sheetProtection/>
  <mergeCells count="3">
    <mergeCell ref="A3:L3"/>
    <mergeCell ref="A1:N1"/>
    <mergeCell ref="A2:N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2021-09-04T05:45:50Z</cp:lastPrinted>
  <dcterms:created xsi:type="dcterms:W3CDTF">2013-12-15T07:53:57Z</dcterms:created>
  <dcterms:modified xsi:type="dcterms:W3CDTF">2021-09-04T05:53:33Z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