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四川省文化和旅游信息中心" sheetId="1" r:id="rId1"/>
    <sheet name="四川艺术职业学院" sheetId="2" r:id="rId2"/>
    <sheet name="四川省川剧院" sheetId="3" r:id="rId3"/>
    <sheet name="四川省图书馆" sheetId="4" r:id="rId4"/>
    <sheet name="四川省文化馆" sheetId="5" r:id="rId5"/>
    <sheet name="四川省文物局机关服务中心" sheetId="6" r:id="rId6"/>
    <sheet name="四川省文物信息中心" sheetId="7" r:id="rId7"/>
    <sheet name="四川博物院" sheetId="8" r:id="rId8"/>
    <sheet name="四川省文物考古研究院" sheetId="9" r:id="rId9"/>
  </sheets>
  <definedNames>
    <definedName name="_xlnm.Print_Titles" localSheetId="1">'四川艺术职业学院'!$1:$2</definedName>
    <definedName name="_xlnm.Print_Titles" localSheetId="3">'四川省图书馆'!$1:$2</definedName>
    <definedName name="_xlnm.Print_Titles" localSheetId="8">'四川省文物考古研究院'!$1:$2</definedName>
    <definedName name="_xlnm.Print_Titles" localSheetId="7">'四川博物院'!$1:$2</definedName>
  </definedNames>
  <calcPr fullCalcOnLoad="1"/>
</workbook>
</file>

<file path=xl/sharedStrings.xml><?xml version="1.0" encoding="utf-8"?>
<sst xmlns="http://schemas.openxmlformats.org/spreadsheetml/2006/main" count="699" uniqueCount="351">
  <si>
    <t>四川省文化和旅游厅直属事业单位2021年5月公开招聘工作人员考试总成绩汇总及排名表</t>
  </si>
  <si>
    <t>单位名称</t>
  </si>
  <si>
    <t>岗位名称</t>
  </si>
  <si>
    <t>报考人姓名</t>
  </si>
  <si>
    <t>准考证号</t>
  </si>
  <si>
    <t>笔试总
成绩</t>
  </si>
  <si>
    <t>笔试折合成绩（笔试成绩*40%）</t>
  </si>
  <si>
    <t>面试
成绩</t>
  </si>
  <si>
    <t>面试折合成绩（面试成绩*60%）</t>
  </si>
  <si>
    <t>总成绩</t>
  </si>
  <si>
    <t>岗位排名</t>
  </si>
  <si>
    <t>备注</t>
  </si>
  <si>
    <t>四川省文化和旅游信息中心</t>
  </si>
  <si>
    <t>行政</t>
  </si>
  <si>
    <t>杨诗涵</t>
  </si>
  <si>
    <t>5051212000116</t>
  </si>
  <si>
    <t>罗雅璇</t>
  </si>
  <si>
    <t>5051210711222</t>
  </si>
  <si>
    <t>75.6</t>
  </si>
  <si>
    <t>龚安蓉</t>
  </si>
  <si>
    <t>5051211510327</t>
  </si>
  <si>
    <t>71.8</t>
  </si>
  <si>
    <t>报考人
姓名</t>
  </si>
  <si>
    <t>四川艺术职业学院</t>
  </si>
  <si>
    <t>纪委办公室干事</t>
  </si>
  <si>
    <t>周宇</t>
  </si>
  <si>
    <t>5051211435826</t>
  </si>
  <si>
    <t>蒲尧</t>
  </si>
  <si>
    <t>5051211306415</t>
  </si>
  <si>
    <t>蒋星月</t>
  </si>
  <si>
    <t>5051211306901</t>
  </si>
  <si>
    <t>科研处干事</t>
  </si>
  <si>
    <t>杨田甜</t>
  </si>
  <si>
    <t>5051211432804</t>
  </si>
  <si>
    <t>黄钰莹</t>
  </si>
  <si>
    <t>5051210209529</t>
  </si>
  <si>
    <t>周旭慧</t>
  </si>
  <si>
    <t>5051211426101</t>
  </si>
  <si>
    <t>心理健康课程专业教师</t>
  </si>
  <si>
    <t>罗婷婷</t>
  </si>
  <si>
    <t>5051212207606</t>
  </si>
  <si>
    <t>郭珍</t>
  </si>
  <si>
    <t>5051212211617</t>
  </si>
  <si>
    <t>郑羽彤</t>
  </si>
  <si>
    <t>5051212207604</t>
  </si>
  <si>
    <t>面试
缺考</t>
  </si>
  <si>
    <t>文化市场经营与管理专业教师</t>
  </si>
  <si>
    <t>尹雪竹</t>
  </si>
  <si>
    <t>5051212206621</t>
  </si>
  <si>
    <t>钟雯议</t>
  </si>
  <si>
    <t>5051212400406</t>
  </si>
  <si>
    <t>李倩</t>
  </si>
  <si>
    <t>5051212207323</t>
  </si>
  <si>
    <t>公共文化服务与管理专业教师</t>
  </si>
  <si>
    <t>袁玉珏</t>
  </si>
  <si>
    <t>5051212208305</t>
  </si>
  <si>
    <t>王若晔</t>
  </si>
  <si>
    <t>5051212400608</t>
  </si>
  <si>
    <t>张越</t>
  </si>
  <si>
    <t>5051212313414</t>
  </si>
  <si>
    <t>图书档案管理专业教师</t>
  </si>
  <si>
    <t>李依倪</t>
  </si>
  <si>
    <t>5051212314830</t>
  </si>
  <si>
    <t>古永洁</t>
  </si>
  <si>
    <t>5051212207905</t>
  </si>
  <si>
    <t>任雅晴</t>
  </si>
  <si>
    <t>5051212206119</t>
  </si>
  <si>
    <t>会展策划与管理专业教师</t>
  </si>
  <si>
    <t>王咏梅</t>
  </si>
  <si>
    <t>5051212209510</t>
  </si>
  <si>
    <t>林惠</t>
  </si>
  <si>
    <t>5051212400904</t>
  </si>
  <si>
    <t>曹咪</t>
  </si>
  <si>
    <t>5051212209111</t>
  </si>
  <si>
    <t>四川省川剧院</t>
  </si>
  <si>
    <t>办公室文秘</t>
  </si>
  <si>
    <t>胡玥</t>
  </si>
  <si>
    <t>5051212000115</t>
  </si>
  <si>
    <t>郭娅岚</t>
  </si>
  <si>
    <t>5051210204624</t>
  </si>
  <si>
    <t>李玲</t>
  </si>
  <si>
    <t>5051210602806</t>
  </si>
  <si>
    <t>四川省图书馆</t>
  </si>
  <si>
    <t>图书情报整理与研究</t>
  </si>
  <si>
    <t>雷桓</t>
  </si>
  <si>
    <t>5051210113410</t>
  </si>
  <si>
    <t>叶茂婷</t>
  </si>
  <si>
    <t>5051211508205</t>
  </si>
  <si>
    <t>邓丹</t>
  </si>
  <si>
    <t>5051210501418</t>
  </si>
  <si>
    <t>温若均</t>
  </si>
  <si>
    <t>5051211600515</t>
  </si>
  <si>
    <t>唐阳</t>
  </si>
  <si>
    <t>5051211433915</t>
  </si>
  <si>
    <t>钟极南</t>
  </si>
  <si>
    <t>5051211901307</t>
  </si>
  <si>
    <t>贺雯</t>
  </si>
  <si>
    <t>5051210918027</t>
  </si>
  <si>
    <t>钟秋原</t>
  </si>
  <si>
    <t>5051211321706</t>
  </si>
  <si>
    <t>吴佳音</t>
  </si>
  <si>
    <t>5051211504027</t>
  </si>
  <si>
    <t>蔡逸蓓</t>
  </si>
  <si>
    <t>5051210707805</t>
  </si>
  <si>
    <t>马之嫱</t>
  </si>
  <si>
    <t>5051211505318</t>
  </si>
  <si>
    <t>饶丽莉</t>
  </si>
  <si>
    <t>5051210203501</t>
  </si>
  <si>
    <t>余新悦</t>
  </si>
  <si>
    <t>5051211205817</t>
  </si>
  <si>
    <t>杜永丽</t>
  </si>
  <si>
    <t>5051211022019</t>
  </si>
  <si>
    <t>冉梦婷</t>
  </si>
  <si>
    <t>5051211429115</t>
  </si>
  <si>
    <t>古籍保护与研究</t>
  </si>
  <si>
    <t>师蒙丽</t>
  </si>
  <si>
    <t>5051211600903</t>
  </si>
  <si>
    <t>王然</t>
  </si>
  <si>
    <t>5051210812929</t>
  </si>
  <si>
    <t>李小敏</t>
  </si>
  <si>
    <t>5051210403325</t>
  </si>
  <si>
    <t>魏艳欢</t>
  </si>
  <si>
    <t>5051210814619</t>
  </si>
  <si>
    <t>新闻宣传</t>
  </si>
  <si>
    <t>刘璐</t>
  </si>
  <si>
    <t>5051211204602</t>
  </si>
  <si>
    <t>游灵燏</t>
  </si>
  <si>
    <t>5051210919915</t>
  </si>
  <si>
    <t>陈越</t>
  </si>
  <si>
    <t>5051210611027</t>
  </si>
  <si>
    <t>社保服务</t>
  </si>
  <si>
    <t>韩云馨</t>
  </si>
  <si>
    <t>5051211427227</t>
  </si>
  <si>
    <t>董晶</t>
  </si>
  <si>
    <t>5051210500624</t>
  </si>
  <si>
    <t>宋佳平</t>
  </si>
  <si>
    <t>5051210702501</t>
  </si>
  <si>
    <t>古籍修复</t>
  </si>
  <si>
    <t>王小敏</t>
  </si>
  <si>
    <t>5051211023021</t>
  </si>
  <si>
    <t>钟利沙</t>
  </si>
  <si>
    <t>5051210601318</t>
  </si>
  <si>
    <t>骆明霞</t>
  </si>
  <si>
    <t>5051211308205</t>
  </si>
  <si>
    <t>消防安全维护</t>
  </si>
  <si>
    <t>张继良</t>
  </si>
  <si>
    <t>5051211701804</t>
  </si>
  <si>
    <t>夏雯</t>
  </si>
  <si>
    <t>5051210600517</t>
  </si>
  <si>
    <t>袁娜</t>
  </si>
  <si>
    <t>5051211203021</t>
  </si>
  <si>
    <t>信息技术服务</t>
  </si>
  <si>
    <t>任同</t>
  </si>
  <si>
    <t>5051211309906</t>
  </si>
  <si>
    <t>欧小霞</t>
  </si>
  <si>
    <t>5051211204908</t>
  </si>
  <si>
    <t>苏醒</t>
  </si>
  <si>
    <t>5051211503926</t>
  </si>
  <si>
    <t>梁康</t>
  </si>
  <si>
    <t>5051211601502</t>
  </si>
  <si>
    <t>何佳作</t>
  </si>
  <si>
    <t>5051210921419</t>
  </si>
  <si>
    <t>龚艳</t>
  </si>
  <si>
    <t>5051210205911</t>
  </si>
  <si>
    <t>固定资产管理</t>
  </si>
  <si>
    <t>陈飘</t>
  </si>
  <si>
    <t>5051211430818</t>
  </si>
  <si>
    <t>万芯宇</t>
  </si>
  <si>
    <t>5051210207409</t>
  </si>
  <si>
    <t>黎雪薇</t>
  </si>
  <si>
    <t>5051211306122</t>
  </si>
  <si>
    <t>活动推广与网络编辑</t>
  </si>
  <si>
    <t>贺婧</t>
  </si>
  <si>
    <t>5051211302204</t>
  </si>
  <si>
    <t>李水莲</t>
  </si>
  <si>
    <t>5051210403904</t>
  </si>
  <si>
    <t>王艺霏</t>
  </si>
  <si>
    <t>5051211204419</t>
  </si>
  <si>
    <t>方草</t>
  </si>
  <si>
    <t>5051211303616</t>
  </si>
  <si>
    <t>宗轩羽</t>
  </si>
  <si>
    <t>5051211434222</t>
  </si>
  <si>
    <t>赵紫晴</t>
  </si>
  <si>
    <t>5051210503815</t>
  </si>
  <si>
    <t>文创设计与推广</t>
  </si>
  <si>
    <t>李梦雪</t>
  </si>
  <si>
    <t>5051211128520</t>
  </si>
  <si>
    <t>刘心怡</t>
  </si>
  <si>
    <t>5051210610220</t>
  </si>
  <si>
    <t>李子沾</t>
  </si>
  <si>
    <t>5051211023111</t>
  </si>
  <si>
    <t>文献讲解员</t>
  </si>
  <si>
    <t>邓佳俊</t>
  </si>
  <si>
    <t>5051211022016</t>
  </si>
  <si>
    <t>刘鑫</t>
  </si>
  <si>
    <t>5051210409001</t>
  </si>
  <si>
    <t>罗欣钰</t>
  </si>
  <si>
    <t>5051211426923</t>
  </si>
  <si>
    <t>陈礼凤</t>
  </si>
  <si>
    <t>5051211901230</t>
  </si>
  <si>
    <t>陶珍</t>
  </si>
  <si>
    <t>5051211900709</t>
  </si>
  <si>
    <t>罗亚</t>
  </si>
  <si>
    <t>5051210500524</t>
  </si>
  <si>
    <t>四川省文化馆</t>
  </si>
  <si>
    <t>财 务</t>
  </si>
  <si>
    <t>涂 怡</t>
  </si>
  <si>
    <t>5051210401710</t>
  </si>
  <si>
    <t>代林伶</t>
  </si>
  <si>
    <t>5051210708607</t>
  </si>
  <si>
    <t>张 羽</t>
  </si>
  <si>
    <t>5051211303504</t>
  </si>
  <si>
    <t>四川省文物局机关服务中心</t>
  </si>
  <si>
    <t>财务</t>
  </si>
  <si>
    <t>郭佼林</t>
  </si>
  <si>
    <t>5051210703026</t>
  </si>
  <si>
    <t>72.1</t>
  </si>
  <si>
    <t>吴扬</t>
  </si>
  <si>
    <t>5051211601310</t>
  </si>
  <si>
    <t>孙晓玲</t>
  </si>
  <si>
    <t>5051210601304</t>
  </si>
  <si>
    <t>饶烨</t>
  </si>
  <si>
    <t>5051210700308</t>
  </si>
  <si>
    <t>73.6</t>
  </si>
  <si>
    <t>宋黎曦</t>
  </si>
  <si>
    <t>5051210607129</t>
  </si>
  <si>
    <t>70.3</t>
  </si>
  <si>
    <t>任海燕</t>
  </si>
  <si>
    <t>5051210920221</t>
  </si>
  <si>
    <t>四川省文物信息中心</t>
  </si>
  <si>
    <t>信息技术</t>
  </si>
  <si>
    <t>陶建华</t>
  </si>
  <si>
    <t>5051211431630</t>
  </si>
  <si>
    <t>陈颖懿</t>
  </si>
  <si>
    <t>5051210404720</t>
  </si>
  <si>
    <t>何成尉</t>
  </si>
  <si>
    <t>5051210114115</t>
  </si>
  <si>
    <t>宣传</t>
  </si>
  <si>
    <t>庞梓萱</t>
  </si>
  <si>
    <t>5051211202311</t>
  </si>
  <si>
    <t>许连弟</t>
  </si>
  <si>
    <t>5051211317627</t>
  </si>
  <si>
    <t>仁青卓玛</t>
  </si>
  <si>
    <t>5051211301723</t>
  </si>
  <si>
    <t>四川博物院</t>
  </si>
  <si>
    <t>文创设计与经营管理</t>
  </si>
  <si>
    <t>冯  芦</t>
  </si>
  <si>
    <t>5051210406809</t>
  </si>
  <si>
    <t>宗泠深</t>
  </si>
  <si>
    <t>5051211023220</t>
  </si>
  <si>
    <t>张梁圆</t>
  </si>
  <si>
    <t>5051211309517</t>
  </si>
  <si>
    <t>晏欢欢</t>
  </si>
  <si>
    <t>5051210601608</t>
  </si>
  <si>
    <t>王璐瑶</t>
  </si>
  <si>
    <t>5051211201620</t>
  </si>
  <si>
    <t>蔡菲</t>
  </si>
  <si>
    <t>5051210921223</t>
  </si>
  <si>
    <t>公众服务与教育</t>
  </si>
  <si>
    <t>汪语诗</t>
  </si>
  <si>
    <t>5051210402117</t>
  </si>
  <si>
    <t>周惠</t>
  </si>
  <si>
    <t>5051211127216</t>
  </si>
  <si>
    <t>刘虹邑</t>
  </si>
  <si>
    <t>5051211023702</t>
  </si>
  <si>
    <t>邓章迪</t>
  </si>
  <si>
    <t>5051211316220</t>
  </si>
  <si>
    <t>吴柠伶</t>
  </si>
  <si>
    <t>5051210817816</t>
  </si>
  <si>
    <t>吴静</t>
  </si>
  <si>
    <t>5051210814921</t>
  </si>
  <si>
    <t>科研管理及研究</t>
  </si>
  <si>
    <t>郭雨</t>
  </si>
  <si>
    <t>5051210606707</t>
  </si>
  <si>
    <t>李美慧</t>
  </si>
  <si>
    <t>5051210204422</t>
  </si>
  <si>
    <t>藏品保护及研究</t>
  </si>
  <si>
    <t>杨颖</t>
  </si>
  <si>
    <t>5051211426215</t>
  </si>
  <si>
    <t>薛智慧</t>
  </si>
  <si>
    <t>5051211429304</t>
  </si>
  <si>
    <t>甘雅云</t>
  </si>
  <si>
    <t>5051210710107</t>
  </si>
  <si>
    <t>刘琳如</t>
  </si>
  <si>
    <t>5051211311501</t>
  </si>
  <si>
    <t>杨喻</t>
  </si>
  <si>
    <t>5051211125623</t>
  </si>
  <si>
    <t>徐佳甜</t>
  </si>
  <si>
    <t>5051211506029</t>
  </si>
  <si>
    <t>史霄曜</t>
  </si>
  <si>
    <t>5051211323601</t>
  </si>
  <si>
    <t>杨艺洁</t>
  </si>
  <si>
    <t>5051211319503</t>
  </si>
  <si>
    <t>吴雨杉</t>
  </si>
  <si>
    <t>5051210400929</t>
  </si>
  <si>
    <t>展陈内容设计</t>
  </si>
  <si>
    <t>符钟艺</t>
  </si>
  <si>
    <t>5051211203019</t>
  </si>
  <si>
    <t>吴晓燕</t>
  </si>
  <si>
    <t>5051211801402</t>
  </si>
  <si>
    <t>张婷</t>
  </si>
  <si>
    <t>5051210711702</t>
  </si>
  <si>
    <t>周雯</t>
  </si>
  <si>
    <t>5051210206127</t>
  </si>
  <si>
    <t>袁锦邑</t>
  </si>
  <si>
    <t>5051210602905</t>
  </si>
  <si>
    <t>四川省文物考古研究院</t>
  </si>
  <si>
    <t>古建筑项目预算</t>
  </si>
  <si>
    <t>陈亚</t>
  </si>
  <si>
    <t>5051211426807</t>
  </si>
  <si>
    <t>雷雨田</t>
  </si>
  <si>
    <t>5051210501711</t>
  </si>
  <si>
    <t>陈晓雪</t>
  </si>
  <si>
    <t>5051211308730</t>
  </si>
  <si>
    <r>
      <t>田野考古</t>
    </r>
    <r>
      <rPr>
        <sz val="10"/>
        <rFont val="Arial"/>
        <family val="2"/>
      </rPr>
      <t>A</t>
    </r>
  </si>
  <si>
    <t>谭培阳</t>
  </si>
  <si>
    <t>5051211024629</t>
  </si>
  <si>
    <r>
      <t>田野考古</t>
    </r>
    <r>
      <rPr>
        <sz val="10"/>
        <rFont val="Arial"/>
        <family val="2"/>
      </rPr>
      <t>B</t>
    </r>
  </si>
  <si>
    <t>卢林明</t>
  </si>
  <si>
    <t>5051210301210</t>
  </si>
  <si>
    <t>未通过面试资格审查</t>
  </si>
  <si>
    <t>朱梅</t>
  </si>
  <si>
    <t>5051211305204</t>
  </si>
  <si>
    <t>郭翔</t>
  </si>
  <si>
    <t>5051210210018</t>
  </si>
  <si>
    <r>
      <t>田野考古</t>
    </r>
    <r>
      <rPr>
        <sz val="10"/>
        <rFont val="Arial"/>
        <family val="2"/>
      </rPr>
      <t>C</t>
    </r>
  </si>
  <si>
    <t>王瑞</t>
  </si>
  <si>
    <t>5051211308201</t>
  </si>
  <si>
    <t>张婉婉</t>
  </si>
  <si>
    <t>5051210114605</t>
  </si>
  <si>
    <t>革命文物研究</t>
  </si>
  <si>
    <t>高宇</t>
  </si>
  <si>
    <t>5051211701030</t>
  </si>
  <si>
    <t>曾小芳</t>
  </si>
  <si>
    <t>5051211432902</t>
  </si>
  <si>
    <t>唐敏</t>
  </si>
  <si>
    <t>5051211320703</t>
  </si>
  <si>
    <t>会计</t>
  </si>
  <si>
    <t>蒲凤兰</t>
  </si>
  <si>
    <t>5051210708904</t>
  </si>
  <si>
    <t>陈飞旭</t>
  </si>
  <si>
    <t>5051210406901</t>
  </si>
  <si>
    <t>郭雨辰</t>
  </si>
  <si>
    <t>5051210114729</t>
  </si>
  <si>
    <t>项目管理</t>
  </si>
  <si>
    <t>薛骁</t>
  </si>
  <si>
    <t>5051211205522</t>
  </si>
  <si>
    <t>赵恒</t>
  </si>
  <si>
    <t>5051210920301</t>
  </si>
  <si>
    <t>张春秀</t>
  </si>
  <si>
    <t>5051211201605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</si>
</sst>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8">
    <font>
      <sz val="12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b/>
      <sz val="12"/>
      <name val="宋体"/>
      <family val="0"/>
    </font>
    <font>
      <sz val="10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10"/>
      <name val="Arial"/>
      <family val="2"/>
    </font>
    <font>
      <sz val="10"/>
      <name val="仿宋_GB2312"/>
      <family val="3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0" borderId="1" applyNumberFormat="0" applyFill="0" applyAlignment="0" applyProtection="0"/>
    <xf numFmtId="0" fontId="18" fillId="2" borderId="0" applyNumberFormat="0" applyBorder="0" applyAlignment="0" applyProtection="0"/>
    <xf numFmtId="0" fontId="38" fillId="3" borderId="0" applyNumberFormat="0" applyBorder="0" applyAlignment="0" applyProtection="0"/>
    <xf numFmtId="0" fontId="17" fillId="4" borderId="2" applyNumberFormat="0" applyAlignment="0" applyProtection="0"/>
    <xf numFmtId="0" fontId="39" fillId="5" borderId="3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23" fillId="4" borderId="4" applyNumberFormat="0" applyAlignment="0" applyProtection="0"/>
    <xf numFmtId="0" fontId="40" fillId="7" borderId="0" applyNumberFormat="0" applyBorder="0" applyAlignment="0" applyProtection="0"/>
    <xf numFmtId="43" fontId="0" fillId="0" borderId="0" applyFont="0" applyFill="0" applyBorder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9" borderId="5" applyNumberFormat="0" applyFont="0" applyAlignment="0" applyProtection="0"/>
    <xf numFmtId="0" fontId="0" fillId="0" borderId="0">
      <alignment vertical="center"/>
      <protection/>
    </xf>
    <xf numFmtId="0" fontId="4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1" fillId="11" borderId="0" applyNumberFormat="0" applyBorder="0" applyAlignment="0" applyProtection="0"/>
    <xf numFmtId="0" fontId="44" fillId="0" borderId="8" applyNumberFormat="0" applyFill="0" applyAlignment="0" applyProtection="0"/>
    <xf numFmtId="0" fontId="41" fillId="12" borderId="0" applyNumberFormat="0" applyBorder="0" applyAlignment="0" applyProtection="0"/>
    <xf numFmtId="0" fontId="50" fillId="13" borderId="9" applyNumberFormat="0" applyAlignment="0" applyProtection="0"/>
    <xf numFmtId="0" fontId="51" fillId="13" borderId="3" applyNumberFormat="0" applyAlignment="0" applyProtection="0"/>
    <xf numFmtId="0" fontId="52" fillId="14" borderId="10" applyNumberFormat="0" applyAlignment="0" applyProtection="0"/>
    <xf numFmtId="0" fontId="23" fillId="4" borderId="4" applyNumberFormat="0" applyAlignment="0" applyProtection="0"/>
    <xf numFmtId="0" fontId="18" fillId="15" borderId="0" applyNumberFormat="0" applyBorder="0" applyAlignment="0" applyProtection="0"/>
    <xf numFmtId="0" fontId="53" fillId="0" borderId="11" applyNumberFormat="0" applyFill="0" applyAlignment="0" applyProtection="0"/>
    <xf numFmtId="0" fontId="0" fillId="16" borderId="12" applyNumberFormat="0" applyFont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18" fillId="19" borderId="0" applyNumberFormat="0" applyBorder="0" applyAlignment="0" applyProtection="0"/>
    <xf numFmtId="0" fontId="54" fillId="0" borderId="13" applyNumberFormat="0" applyFill="0" applyAlignment="0" applyProtection="0"/>
    <xf numFmtId="0" fontId="55" fillId="20" borderId="0" applyNumberFormat="0" applyBorder="0" applyAlignment="0" applyProtection="0"/>
    <xf numFmtId="0" fontId="18" fillId="21" borderId="0" applyNumberFormat="0" applyBorder="0" applyAlignment="0" applyProtection="0"/>
    <xf numFmtId="0" fontId="56" fillId="22" borderId="0" applyNumberFormat="0" applyBorder="0" applyAlignment="0" applyProtection="0"/>
    <xf numFmtId="0" fontId="41" fillId="23" borderId="0" applyNumberFormat="0" applyBorder="0" applyAlignment="0" applyProtection="0"/>
    <xf numFmtId="0" fontId="30" fillId="24" borderId="14" applyNumberFormat="0" applyAlignment="0" applyProtection="0"/>
    <xf numFmtId="0" fontId="38" fillId="25" borderId="0" applyNumberFormat="0" applyBorder="0" applyAlignment="0" applyProtection="0"/>
    <xf numFmtId="0" fontId="28" fillId="26" borderId="0" applyNumberFormat="0" applyBorder="0" applyAlignment="0" applyProtection="0"/>
    <xf numFmtId="0" fontId="18" fillId="19" borderId="0" applyNumberFormat="0" applyBorder="0" applyAlignment="0" applyProtection="0"/>
    <xf numFmtId="0" fontId="38" fillId="27" borderId="0" applyNumberFormat="0" applyBorder="0" applyAlignment="0" applyProtection="0"/>
    <xf numFmtId="0" fontId="19" fillId="0" borderId="1" applyNumberFormat="0" applyFill="0" applyAlignment="0" applyProtection="0"/>
    <xf numFmtId="0" fontId="38" fillId="28" borderId="0" applyNumberFormat="0" applyBorder="0" applyAlignment="0" applyProtection="0"/>
    <xf numFmtId="0" fontId="16" fillId="29" borderId="0" applyNumberFormat="0" applyBorder="0" applyAlignment="0" applyProtection="0"/>
    <xf numFmtId="0" fontId="17" fillId="4" borderId="2" applyNumberFormat="0" applyAlignment="0" applyProtection="0"/>
    <xf numFmtId="0" fontId="19" fillId="0" borderId="1" applyNumberFormat="0" applyFill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7" fillId="4" borderId="2" applyNumberFormat="0" applyAlignment="0" applyProtection="0"/>
    <xf numFmtId="0" fontId="38" fillId="34" borderId="0" applyNumberFormat="0" applyBorder="0" applyAlignment="0" applyProtection="0"/>
    <xf numFmtId="0" fontId="23" fillId="4" borderId="4" applyNumberFormat="0" applyAlignment="0" applyProtection="0"/>
    <xf numFmtId="0" fontId="38" fillId="35" borderId="0" applyNumberFormat="0" applyBorder="0" applyAlignment="0" applyProtection="0"/>
    <xf numFmtId="0" fontId="41" fillId="36" borderId="0" applyNumberFormat="0" applyBorder="0" applyAlignment="0" applyProtection="0"/>
    <xf numFmtId="0" fontId="23" fillId="4" borderId="4" applyNumberFormat="0" applyAlignment="0" applyProtection="0"/>
    <xf numFmtId="0" fontId="38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32" fillId="40" borderId="0" applyNumberFormat="0" applyBorder="0" applyAlignment="0" applyProtection="0"/>
    <xf numFmtId="0" fontId="38" fillId="41" borderId="0" applyNumberFormat="0" applyBorder="0" applyAlignment="0" applyProtection="0"/>
    <xf numFmtId="0" fontId="41" fillId="42" borderId="0" applyNumberFormat="0" applyBorder="0" applyAlignment="0" applyProtection="0"/>
    <xf numFmtId="0" fontId="21" fillId="40" borderId="0" applyNumberFormat="0" applyBorder="0" applyAlignment="0" applyProtection="0"/>
    <xf numFmtId="0" fontId="18" fillId="43" borderId="0" applyNumberFormat="0" applyBorder="0" applyAlignment="0" applyProtection="0"/>
    <xf numFmtId="0" fontId="17" fillId="44" borderId="2" applyNumberFormat="0" applyAlignment="0" applyProtection="0"/>
    <xf numFmtId="0" fontId="18" fillId="45" borderId="0" applyNumberFormat="0" applyBorder="0" applyAlignment="0" applyProtection="0"/>
    <xf numFmtId="0" fontId="17" fillId="4" borderId="2" applyNumberFormat="0" applyAlignment="0" applyProtection="0"/>
    <xf numFmtId="0" fontId="18" fillId="46" borderId="0" applyNumberFormat="0" applyBorder="0" applyAlignment="0" applyProtection="0"/>
    <xf numFmtId="0" fontId="0" fillId="0" borderId="0">
      <alignment vertical="center"/>
      <protection/>
    </xf>
    <xf numFmtId="0" fontId="18" fillId="15" borderId="0" applyNumberFormat="0" applyBorder="0" applyAlignment="0" applyProtection="0"/>
    <xf numFmtId="0" fontId="18" fillId="26" borderId="0" applyNumberFormat="0" applyBorder="0" applyAlignment="0" applyProtection="0"/>
    <xf numFmtId="0" fontId="18" fillId="47" borderId="0" applyNumberFormat="0" applyBorder="0" applyAlignment="0" applyProtection="0"/>
    <xf numFmtId="0" fontId="33" fillId="44" borderId="4" applyNumberFormat="0" applyAlignment="0" applyProtection="0"/>
    <xf numFmtId="0" fontId="18" fillId="48" borderId="0" applyNumberFormat="0" applyBorder="0" applyAlignment="0" applyProtection="0"/>
    <xf numFmtId="0" fontId="16" fillId="49" borderId="0" applyNumberFormat="0" applyBorder="0" applyAlignment="0" applyProtection="0"/>
    <xf numFmtId="0" fontId="0" fillId="0" borderId="0">
      <alignment vertical="center"/>
      <protection/>
    </xf>
    <xf numFmtId="0" fontId="16" fillId="21" borderId="0" applyNumberFormat="0" applyBorder="0" applyAlignment="0" applyProtection="0"/>
    <xf numFmtId="0" fontId="16" fillId="48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2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2" fillId="0" borderId="15" applyNumberFormat="0" applyFill="0" applyAlignment="0" applyProtection="0"/>
    <xf numFmtId="0" fontId="15" fillId="0" borderId="17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34" fillId="0" borderId="18" applyNumberFormat="0" applyFill="0" applyAlignment="0" applyProtection="0"/>
    <xf numFmtId="0" fontId="9" fillId="0" borderId="19" applyNumberFormat="0" applyFill="0" applyAlignment="0" applyProtection="0"/>
    <xf numFmtId="0" fontId="28" fillId="46" borderId="0" applyNumberFormat="0" applyBorder="0" applyAlignment="0" applyProtection="0"/>
    <xf numFmtId="0" fontId="9" fillId="0" borderId="19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35" fillId="0" borderId="0" applyNumberFormat="0" applyFill="0" applyBorder="0" applyAlignment="0" applyProtection="0"/>
    <xf numFmtId="0" fontId="30" fillId="24" borderId="14" applyNumberFormat="0" applyAlignment="0" applyProtection="0"/>
    <xf numFmtId="0" fontId="15" fillId="0" borderId="2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4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33" fillId="44" borderId="4" applyNumberFormat="0" applyAlignment="0" applyProtection="0"/>
    <xf numFmtId="0" fontId="30" fillId="24" borderId="14" applyNumberFormat="0" applyAlignment="0" applyProtection="0"/>
    <xf numFmtId="0" fontId="30" fillId="24" borderId="14" applyNumberFormat="0" applyAlignment="0" applyProtection="0"/>
    <xf numFmtId="0" fontId="30" fillId="24" borderId="14" applyNumberFormat="0" applyAlignment="0" applyProtection="0"/>
    <xf numFmtId="0" fontId="30" fillId="24" borderId="14" applyNumberFormat="0" applyAlignment="0" applyProtection="0"/>
    <xf numFmtId="0" fontId="30" fillId="24" borderId="14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2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21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7" fillId="44" borderId="2" applyNumberFormat="0" applyAlignment="0" applyProtection="0"/>
    <xf numFmtId="0" fontId="17" fillId="44" borderId="2" applyNumberFormat="0" applyAlignment="0" applyProtection="0"/>
    <xf numFmtId="0" fontId="22" fillId="47" borderId="4" applyNumberFormat="0" applyAlignment="0" applyProtection="0"/>
    <xf numFmtId="0" fontId="22" fillId="40" borderId="4" applyNumberFormat="0" applyAlignment="0" applyProtection="0"/>
    <xf numFmtId="0" fontId="22" fillId="40" borderId="4" applyNumberFormat="0" applyAlignment="0" applyProtection="0"/>
    <xf numFmtId="0" fontId="22" fillId="40" borderId="4" applyNumberFormat="0" applyAlignment="0" applyProtection="0"/>
    <xf numFmtId="0" fontId="22" fillId="47" borderId="4" applyNumberFormat="0" applyAlignment="0" applyProtection="0"/>
    <xf numFmtId="0" fontId="22" fillId="47" borderId="4" applyNumberFormat="0" applyAlignment="0" applyProtection="0"/>
    <xf numFmtId="0" fontId="22" fillId="47" borderId="4" applyNumberFormat="0" applyAlignment="0" applyProtection="0"/>
    <xf numFmtId="0" fontId="0" fillId="16" borderId="12" applyNumberFormat="0" applyFont="0" applyAlignment="0" applyProtection="0"/>
    <xf numFmtId="0" fontId="7" fillId="16" borderId="12" applyNumberFormat="0" applyFont="0" applyAlignment="0" applyProtection="0"/>
    <xf numFmtId="0" fontId="0" fillId="16" borderId="12" applyNumberFormat="0" applyFont="0" applyAlignment="0" applyProtection="0"/>
    <xf numFmtId="0" fontId="0" fillId="16" borderId="12" applyNumberFormat="0" applyFont="0" applyAlignment="0" applyProtection="0"/>
    <xf numFmtId="0" fontId="0" fillId="16" borderId="12" applyNumberFormat="0" applyFont="0" applyAlignment="0" applyProtection="0"/>
    <xf numFmtId="0" fontId="0" fillId="0" borderId="0">
      <alignment vertical="center"/>
      <protection/>
    </xf>
    <xf numFmtId="0" fontId="7" fillId="0" borderId="0">
      <alignment/>
      <protection/>
    </xf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76" fontId="3" fillId="0" borderId="24" xfId="0" applyNumberFormat="1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/>
    </xf>
    <xf numFmtId="0" fontId="4" fillId="0" borderId="24" xfId="150" applyFont="1" applyBorder="1" applyAlignment="1">
      <alignment horizontal="center" vertical="center"/>
      <protection/>
    </xf>
    <xf numFmtId="176" fontId="5" fillId="0" borderId="24" xfId="149" applyNumberFormat="1" applyFont="1" applyBorder="1" applyAlignment="1">
      <alignment horizontal="center" vertical="center"/>
      <protection/>
    </xf>
    <xf numFmtId="176" fontId="6" fillId="0" borderId="24" xfId="91" applyNumberFormat="1" applyFont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177" fontId="5" fillId="0" borderId="24" xfId="149" applyNumberFormat="1" applyFont="1" applyBorder="1" applyAlignment="1">
      <alignment horizontal="center" vertical="center"/>
      <protection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/>
    </xf>
    <xf numFmtId="177" fontId="6" fillId="0" borderId="24" xfId="91" applyNumberFormat="1" applyFont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176" fontId="57" fillId="0" borderId="24" xfId="0" applyNumberFormat="1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/>
    </xf>
    <xf numFmtId="49" fontId="4" fillId="0" borderId="24" xfId="150" applyNumberFormat="1" applyFont="1" applyFill="1" applyBorder="1" applyAlignment="1">
      <alignment horizontal="center" vertical="center"/>
      <protection/>
    </xf>
    <xf numFmtId="176" fontId="5" fillId="0" borderId="24" xfId="149" applyNumberFormat="1" applyFont="1" applyFill="1" applyBorder="1" applyAlignment="1">
      <alignment horizontal="center" vertical="center"/>
      <protection/>
    </xf>
    <xf numFmtId="177" fontId="6" fillId="0" borderId="24" xfId="91" applyNumberFormat="1" applyFont="1" applyFill="1" applyBorder="1" applyAlignment="1">
      <alignment horizontal="center" vertical="center"/>
      <protection/>
    </xf>
    <xf numFmtId="0" fontId="4" fillId="0" borderId="24" xfId="150" applyFont="1" applyBorder="1" applyAlignment="1" quotePrefix="1">
      <alignment horizontal="center" vertical="center"/>
      <protection/>
    </xf>
  </cellXfs>
  <cellStyles count="189">
    <cellStyle name="Normal" xfId="0"/>
    <cellStyle name="Currency [0]" xfId="15"/>
    <cellStyle name="链接单元格 3 2" xfId="16"/>
    <cellStyle name="20% - 强调文字颜色 1 2" xfId="17"/>
    <cellStyle name="20% - 强调文字颜色 3" xfId="18"/>
    <cellStyle name="输出 3" xfId="19"/>
    <cellStyle name="输入" xfId="20"/>
    <cellStyle name="Currency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常规 5 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计算 3 2" xfId="47"/>
    <cellStyle name="40% - 强调文字颜色 4 2" xfId="48"/>
    <cellStyle name="链接单元格" xfId="49"/>
    <cellStyle name="注释 2 3" xfId="50"/>
    <cellStyle name="20% - 强调文字颜色 6" xfId="51"/>
    <cellStyle name="强调文字颜色 2" xfId="52"/>
    <cellStyle name="40% - 强调文字颜色 1 2" xfId="53"/>
    <cellStyle name="汇总" xfId="54"/>
    <cellStyle name="好" xfId="55"/>
    <cellStyle name="40% - 强调文字颜色 2 2" xfId="56"/>
    <cellStyle name="适中" xfId="57"/>
    <cellStyle name="强调文字颜色 1" xfId="58"/>
    <cellStyle name="检查单元格 3 2" xfId="59"/>
    <cellStyle name="20% - 强调文字颜色 5" xfId="60"/>
    <cellStyle name="好 2 3" xfId="61"/>
    <cellStyle name="40% - 强调文字颜色 5 2" xfId="62"/>
    <cellStyle name="20% - 强调文字颜色 1" xfId="63"/>
    <cellStyle name="链接单元格 3" xfId="64"/>
    <cellStyle name="40% - 强调文字颜色 1" xfId="65"/>
    <cellStyle name="60% - 强调文字颜色 4 2" xfId="66"/>
    <cellStyle name="输出 2" xfId="67"/>
    <cellStyle name="链接单元格 4" xfId="68"/>
    <cellStyle name="20% - 强调文字颜色 2" xfId="69"/>
    <cellStyle name="40% - 强调文字颜色 2" xfId="70"/>
    <cellStyle name="强调文字颜色 3" xfId="71"/>
    <cellStyle name="强调文字颜色 4" xfId="72"/>
    <cellStyle name="输出 4" xfId="73"/>
    <cellStyle name="20% - 强调文字颜色 4" xfId="74"/>
    <cellStyle name="计算 3" xfId="75"/>
    <cellStyle name="40% - 强调文字颜色 4" xfId="76"/>
    <cellStyle name="强调文字颜色 5" xfId="77"/>
    <cellStyle name="计算 4" xfId="78"/>
    <cellStyle name="40% - 强调文字颜色 5" xfId="79"/>
    <cellStyle name="60% - 强调文字颜色 5" xfId="80"/>
    <cellStyle name="强调文字颜色 6" xfId="81"/>
    <cellStyle name="适中 2" xfId="82"/>
    <cellStyle name="40% - 强调文字颜色 6" xfId="83"/>
    <cellStyle name="60% - 强调文字颜色 6" xfId="84"/>
    <cellStyle name="适中 2 2" xfId="85"/>
    <cellStyle name="40% - 强调文字颜色 6 2" xfId="86"/>
    <cellStyle name="输出 2 2" xfId="87"/>
    <cellStyle name="20% - 强调文字颜色 2 2" xfId="88"/>
    <cellStyle name="输出 3 2" xfId="89"/>
    <cellStyle name="20% - 强调文字颜色 3 2" xfId="90"/>
    <cellStyle name="常规 3" xfId="91"/>
    <cellStyle name="20% - 强调文字颜色 4 2" xfId="92"/>
    <cellStyle name="20% - 强调文字颜色 5 2" xfId="93"/>
    <cellStyle name="20% - 强调文字颜色 6 2" xfId="94"/>
    <cellStyle name="计算 2 2" xfId="95"/>
    <cellStyle name="40% - 强调文字颜色 3 2" xfId="96"/>
    <cellStyle name="60% - 强调文字颜色 1 2" xfId="97"/>
    <cellStyle name="常规 5" xfId="98"/>
    <cellStyle name="60% - 强调文字颜色 2 2" xfId="99"/>
    <cellStyle name="60% - 强调文字颜色 3 2" xfId="100"/>
    <cellStyle name="60% - 强调文字颜色 5 2" xfId="101"/>
    <cellStyle name="60% - 强调文字颜色 6 2" xfId="102"/>
    <cellStyle name="标题 1 2" xfId="103"/>
    <cellStyle name="标题 1 2 2" xfId="104"/>
    <cellStyle name="标题 1 2 3" xfId="105"/>
    <cellStyle name="标题 1 3" xfId="106"/>
    <cellStyle name="汇总 3" xfId="107"/>
    <cellStyle name="标题 1 3 2" xfId="108"/>
    <cellStyle name="标题 1 4" xfId="109"/>
    <cellStyle name="标题 2 2" xfId="110"/>
    <cellStyle name="标题 2 2 2" xfId="111"/>
    <cellStyle name="好 3 2" xfId="112"/>
    <cellStyle name="标题 2 2 3" xfId="113"/>
    <cellStyle name="标题 2 3" xfId="114"/>
    <cellStyle name="标题 2 3 2" xfId="115"/>
    <cellStyle name="标题 2 4" xfId="116"/>
    <cellStyle name="标题 3 2" xfId="117"/>
    <cellStyle name="标题 3 2 2" xfId="118"/>
    <cellStyle name="标题 3 2 3" xfId="119"/>
    <cellStyle name="标题 3 3" xfId="120"/>
    <cellStyle name="标题 3 3 2" xfId="121"/>
    <cellStyle name="标题 3 4" xfId="122"/>
    <cellStyle name="标题 4 2" xfId="123"/>
    <cellStyle name="标题 4 2 2" xfId="124"/>
    <cellStyle name="标题 4 2 3" xfId="125"/>
    <cellStyle name="汇总 2 2" xfId="126"/>
    <cellStyle name="标题 4 3" xfId="127"/>
    <cellStyle name="汇总 2 2 2" xfId="128"/>
    <cellStyle name="标题 4 3 2" xfId="129"/>
    <cellStyle name="检查单元格 2" xfId="130"/>
    <cellStyle name="汇总 2 3" xfId="131"/>
    <cellStyle name="标题 4 4" xfId="132"/>
    <cellStyle name="标题 5" xfId="133"/>
    <cellStyle name="标题 5 2" xfId="134"/>
    <cellStyle name="汇总 3 2" xfId="135"/>
    <cellStyle name="标题 5 3" xfId="136"/>
    <cellStyle name="标题 6" xfId="137"/>
    <cellStyle name="标题 6 2" xfId="138"/>
    <cellStyle name="标题 7" xfId="139"/>
    <cellStyle name="差 2" xfId="140"/>
    <cellStyle name="差 2 2" xfId="141"/>
    <cellStyle name="差 2 2 2" xfId="142"/>
    <cellStyle name="差 2 3" xfId="143"/>
    <cellStyle name="差 3" xfId="144"/>
    <cellStyle name="差 3 2" xfId="145"/>
    <cellStyle name="差 4" xfId="146"/>
    <cellStyle name="常规 2" xfId="147"/>
    <cellStyle name="常规 2 2" xfId="148"/>
    <cellStyle name="常规 3 2" xfId="149"/>
    <cellStyle name="常规 4" xfId="150"/>
    <cellStyle name="常规 7" xfId="151"/>
    <cellStyle name="好 2" xfId="152"/>
    <cellStyle name="好 2 2" xfId="153"/>
    <cellStyle name="好 2 2 2" xfId="154"/>
    <cellStyle name="好 3" xfId="155"/>
    <cellStyle name="好 4" xfId="156"/>
    <cellStyle name="汇总 2" xfId="157"/>
    <cellStyle name="汇总 4" xfId="158"/>
    <cellStyle name="计算 2 3" xfId="159"/>
    <cellStyle name="检查单元格 2 2" xfId="160"/>
    <cellStyle name="检查单元格 2 2 2" xfId="161"/>
    <cellStyle name="检查单元格 2 3" xfId="162"/>
    <cellStyle name="检查单元格 3" xfId="163"/>
    <cellStyle name="检查单元格 4" xfId="164"/>
    <cellStyle name="解释性文本 2" xfId="165"/>
    <cellStyle name="解释性文本 3" xfId="166"/>
    <cellStyle name="解释性文本 3 2" xfId="167"/>
    <cellStyle name="解释性文本 4" xfId="168"/>
    <cellStyle name="警告文本 2" xfId="169"/>
    <cellStyle name="警告文本 3" xfId="170"/>
    <cellStyle name="警告文本 3 2" xfId="171"/>
    <cellStyle name="警告文本 4" xfId="172"/>
    <cellStyle name="链接单元格 2" xfId="173"/>
    <cellStyle name="链接单元格 2 2" xfId="174"/>
    <cellStyle name="链接单元格 2 2 2" xfId="175"/>
    <cellStyle name="链接单元格 2 3" xfId="176"/>
    <cellStyle name="强调文字颜色 1 2" xfId="177"/>
    <cellStyle name="强调文字颜色 2 2" xfId="178"/>
    <cellStyle name="强调文字颜色 3 2" xfId="179"/>
    <cellStyle name="强调文字颜色 4 2" xfId="180"/>
    <cellStyle name="强调文字颜色 5 2" xfId="181"/>
    <cellStyle name="强调文字颜色 6 2" xfId="182"/>
    <cellStyle name="适中 2 3" xfId="183"/>
    <cellStyle name="适中 3" xfId="184"/>
    <cellStyle name="适中 3 2" xfId="185"/>
    <cellStyle name="适中 4" xfId="186"/>
    <cellStyle name="输出 2 2 2" xfId="187"/>
    <cellStyle name="输出 2 3" xfId="188"/>
    <cellStyle name="输入 2" xfId="189"/>
    <cellStyle name="输入 2 2" xfId="190"/>
    <cellStyle name="输入 2 2 2" xfId="191"/>
    <cellStyle name="输入 2 3" xfId="192"/>
    <cellStyle name="输入 3" xfId="193"/>
    <cellStyle name="输入 3 2" xfId="194"/>
    <cellStyle name="输入 4" xfId="195"/>
    <cellStyle name="注释 2" xfId="196"/>
    <cellStyle name="注释 2 2" xfId="197"/>
    <cellStyle name="注释 3" xfId="198"/>
    <cellStyle name="注释 3 2" xfId="199"/>
    <cellStyle name="注释 4" xfId="200"/>
    <cellStyle name="常规 9" xfId="201"/>
    <cellStyle name="常规 5 3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workbookViewId="0" topLeftCell="A1">
      <selection activeCell="F15" sqref="F15"/>
    </sheetView>
  </sheetViews>
  <sheetFormatPr defaultColWidth="9.00390625" defaultRowHeight="14.25"/>
  <cols>
    <col min="1" max="1" width="21.25390625" style="0" customWidth="1"/>
    <col min="2" max="2" width="9.75390625" style="0" customWidth="1"/>
    <col min="3" max="3" width="12.50390625" style="0" customWidth="1"/>
    <col min="4" max="4" width="14.375" style="0" customWidth="1"/>
    <col min="6" max="6" width="11.75390625" style="0" customWidth="1"/>
    <col min="8" max="8" width="11.375" style="0" customWidth="1"/>
    <col min="10" max="10" width="5.875" style="0" customWidth="1"/>
    <col min="11" max="11" width="6.50390625" style="0" customWidth="1"/>
  </cols>
  <sheetData>
    <row r="1" spans="1:1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58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6" t="s">
        <v>10</v>
      </c>
      <c r="K2" s="5" t="s">
        <v>11</v>
      </c>
    </row>
    <row r="3" spans="1:11" s="1" customFormat="1" ht="30" customHeight="1">
      <c r="A3" s="8" t="s">
        <v>12</v>
      </c>
      <c r="B3" s="8" t="s">
        <v>13</v>
      </c>
      <c r="C3" s="9" t="s">
        <v>14</v>
      </c>
      <c r="D3" s="26" t="s">
        <v>15</v>
      </c>
      <c r="E3" s="8">
        <v>88.3</v>
      </c>
      <c r="F3" s="11">
        <f>E3*0.4</f>
        <v>35.32</v>
      </c>
      <c r="G3" s="12">
        <v>87.6</v>
      </c>
      <c r="H3" s="11">
        <f>G3*0.6</f>
        <v>52.559999999999995</v>
      </c>
      <c r="I3" s="11">
        <f>F3+H3</f>
        <v>87.88</v>
      </c>
      <c r="J3" s="8">
        <v>1</v>
      </c>
      <c r="K3" s="16"/>
    </row>
    <row r="4" spans="1:11" s="1" customFormat="1" ht="30" customHeight="1">
      <c r="A4" s="8" t="s">
        <v>12</v>
      </c>
      <c r="B4" s="8" t="s">
        <v>13</v>
      </c>
      <c r="C4" s="9" t="s">
        <v>16</v>
      </c>
      <c r="D4" s="10" t="s">
        <v>17</v>
      </c>
      <c r="E4" s="8" t="s">
        <v>18</v>
      </c>
      <c r="F4" s="11">
        <f>E4*0.4</f>
        <v>30.24</v>
      </c>
      <c r="G4" s="12">
        <v>78.4</v>
      </c>
      <c r="H4" s="11">
        <f>G4*0.6</f>
        <v>47.04</v>
      </c>
      <c r="I4" s="11">
        <f>F4+H4</f>
        <v>77.28</v>
      </c>
      <c r="J4" s="8">
        <v>2</v>
      </c>
      <c r="K4" s="16"/>
    </row>
    <row r="5" spans="1:11" s="1" customFormat="1" ht="30" customHeight="1">
      <c r="A5" s="8" t="s">
        <v>12</v>
      </c>
      <c r="B5" s="8" t="s">
        <v>13</v>
      </c>
      <c r="C5" s="9" t="s">
        <v>19</v>
      </c>
      <c r="D5" s="10" t="s">
        <v>20</v>
      </c>
      <c r="E5" s="8" t="s">
        <v>21</v>
      </c>
      <c r="F5" s="11">
        <f>E5*0.4</f>
        <v>28.72</v>
      </c>
      <c r="G5" s="12">
        <v>79.7</v>
      </c>
      <c r="H5" s="11">
        <f>G5*0.6</f>
        <v>47.82</v>
      </c>
      <c r="I5" s="11">
        <f>F5+H5</f>
        <v>76.53999999999999</v>
      </c>
      <c r="J5" s="8">
        <v>3</v>
      </c>
      <c r="K5" s="16"/>
    </row>
  </sheetData>
  <sheetProtection/>
  <mergeCells count="1">
    <mergeCell ref="A1:K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zoomScaleSheetLayoutView="100" workbookViewId="0" topLeftCell="A1">
      <selection activeCell="C23" sqref="C23"/>
    </sheetView>
  </sheetViews>
  <sheetFormatPr defaultColWidth="9.00390625" defaultRowHeight="14.25"/>
  <cols>
    <col min="1" max="1" width="16.875" style="0" customWidth="1"/>
    <col min="2" max="2" width="22.75390625" style="0" customWidth="1"/>
    <col min="3" max="3" width="7.75390625" style="0" customWidth="1"/>
    <col min="4" max="4" width="14.375" style="0" customWidth="1"/>
    <col min="5" max="5" width="7.25390625" style="2" customWidth="1"/>
    <col min="6" max="6" width="11.75390625" style="0" customWidth="1"/>
    <col min="7" max="7" width="6.875" style="0" customWidth="1"/>
    <col min="8" max="8" width="11.375" style="0" customWidth="1"/>
    <col min="10" max="10" width="5.875" style="0" customWidth="1"/>
    <col min="11" max="11" width="6.50390625" style="0" customWidth="1"/>
  </cols>
  <sheetData>
    <row r="1" spans="1:11" ht="33.75" customHeight="1">
      <c r="A1" s="3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3.75" customHeight="1">
      <c r="A2" s="5" t="s">
        <v>1</v>
      </c>
      <c r="B2" s="5" t="s">
        <v>2</v>
      </c>
      <c r="C2" s="6" t="s">
        <v>22</v>
      </c>
      <c r="D2" s="5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6" t="s">
        <v>10</v>
      </c>
      <c r="K2" s="5" t="s">
        <v>11</v>
      </c>
    </row>
    <row r="3" spans="1:11" s="1" customFormat="1" ht="30" customHeight="1">
      <c r="A3" s="8" t="s">
        <v>23</v>
      </c>
      <c r="B3" s="8" t="s">
        <v>24</v>
      </c>
      <c r="C3" s="9" t="s">
        <v>25</v>
      </c>
      <c r="D3" s="10" t="s">
        <v>26</v>
      </c>
      <c r="E3" s="21">
        <v>69.1</v>
      </c>
      <c r="F3" s="11" t="str">
        <f>TEXT(E3*0.4,"0.0")</f>
        <v>27.6</v>
      </c>
      <c r="G3" s="12">
        <v>89.4</v>
      </c>
      <c r="H3" s="11" t="str">
        <f>TEXT(G3*0.6,"0.0")</f>
        <v>53.6</v>
      </c>
      <c r="I3" s="11">
        <f>F3+H3</f>
        <v>81.2</v>
      </c>
      <c r="J3" s="8">
        <v>1</v>
      </c>
      <c r="K3" s="16"/>
    </row>
    <row r="4" spans="1:11" s="1" customFormat="1" ht="30" customHeight="1">
      <c r="A4" s="8" t="s">
        <v>23</v>
      </c>
      <c r="B4" s="8" t="s">
        <v>24</v>
      </c>
      <c r="C4" s="9" t="s">
        <v>27</v>
      </c>
      <c r="D4" s="10" t="s">
        <v>28</v>
      </c>
      <c r="E4" s="21">
        <v>73.2</v>
      </c>
      <c r="F4" s="11" t="str">
        <f>TEXT(E4*0.4,"0.0")</f>
        <v>29.3</v>
      </c>
      <c r="G4" s="12">
        <v>85.5</v>
      </c>
      <c r="H4" s="11" t="str">
        <f>TEXT(G4*0.6,"0.0")</f>
        <v>51.3</v>
      </c>
      <c r="I4" s="11">
        <f>F4+H4</f>
        <v>80.6</v>
      </c>
      <c r="J4" s="8">
        <v>2</v>
      </c>
      <c r="K4" s="16"/>
    </row>
    <row r="5" spans="1:11" s="1" customFormat="1" ht="30" customHeight="1">
      <c r="A5" s="8" t="s">
        <v>23</v>
      </c>
      <c r="B5" s="8" t="s">
        <v>24</v>
      </c>
      <c r="C5" s="9" t="s">
        <v>29</v>
      </c>
      <c r="D5" s="10" t="s">
        <v>30</v>
      </c>
      <c r="E5" s="21">
        <v>70.5</v>
      </c>
      <c r="F5" s="11" t="str">
        <f>TEXT(E5*0.4,"0.0")</f>
        <v>28.2</v>
      </c>
      <c r="G5" s="12">
        <v>80.6</v>
      </c>
      <c r="H5" s="11" t="str">
        <f>TEXT(G5*0.6,"0.0")</f>
        <v>48.4</v>
      </c>
      <c r="I5" s="11">
        <f>F5+H5</f>
        <v>76.6</v>
      </c>
      <c r="J5" s="8">
        <v>3</v>
      </c>
      <c r="K5" s="16"/>
    </row>
    <row r="6" spans="1:11" s="1" customFormat="1" ht="30" customHeight="1">
      <c r="A6" s="8" t="s">
        <v>23</v>
      </c>
      <c r="B6" s="8" t="s">
        <v>31</v>
      </c>
      <c r="C6" s="9" t="s">
        <v>32</v>
      </c>
      <c r="D6" s="10" t="s">
        <v>33</v>
      </c>
      <c r="E6" s="21">
        <v>63.9</v>
      </c>
      <c r="F6" s="11" t="str">
        <f aca="true" t="shared" si="0" ref="F6:F11">TEXT(E6*0.4,"0.0")</f>
        <v>25.6</v>
      </c>
      <c r="G6" s="12">
        <v>88.4</v>
      </c>
      <c r="H6" s="11" t="str">
        <f aca="true" t="shared" si="1" ref="H6:H11">TEXT(G6*0.6,"0.0")</f>
        <v>53.0</v>
      </c>
      <c r="I6" s="11">
        <f aca="true" t="shared" si="2" ref="I6:I11">F6+H6</f>
        <v>78.6</v>
      </c>
      <c r="J6" s="8">
        <v>1</v>
      </c>
      <c r="K6" s="16"/>
    </row>
    <row r="7" spans="1:11" s="1" customFormat="1" ht="30" customHeight="1">
      <c r="A7" s="8" t="s">
        <v>23</v>
      </c>
      <c r="B7" s="8" t="s">
        <v>31</v>
      </c>
      <c r="C7" s="9" t="s">
        <v>34</v>
      </c>
      <c r="D7" s="10" t="s">
        <v>35</v>
      </c>
      <c r="E7" s="21">
        <v>68.4</v>
      </c>
      <c r="F7" s="11" t="str">
        <f t="shared" si="0"/>
        <v>27.4</v>
      </c>
      <c r="G7" s="12">
        <v>85.1</v>
      </c>
      <c r="H7" s="11" t="str">
        <f t="shared" si="1"/>
        <v>51.1</v>
      </c>
      <c r="I7" s="11">
        <f t="shared" si="2"/>
        <v>78.5</v>
      </c>
      <c r="J7" s="8">
        <v>2</v>
      </c>
      <c r="K7" s="16"/>
    </row>
    <row r="8" spans="1:11" s="1" customFormat="1" ht="30" customHeight="1">
      <c r="A8" s="8" t="s">
        <v>23</v>
      </c>
      <c r="B8" s="8" t="s">
        <v>31</v>
      </c>
      <c r="C8" s="9" t="s">
        <v>36</v>
      </c>
      <c r="D8" s="10" t="s">
        <v>37</v>
      </c>
      <c r="E8" s="21">
        <v>61</v>
      </c>
      <c r="F8" s="11" t="str">
        <f t="shared" si="0"/>
        <v>24.4</v>
      </c>
      <c r="G8" s="12">
        <v>88.5</v>
      </c>
      <c r="H8" s="11" t="str">
        <f t="shared" si="1"/>
        <v>53.1</v>
      </c>
      <c r="I8" s="11">
        <f t="shared" si="2"/>
        <v>77.5</v>
      </c>
      <c r="J8" s="8">
        <v>3</v>
      </c>
      <c r="K8" s="16"/>
    </row>
    <row r="9" spans="1:11" s="1" customFormat="1" ht="30" customHeight="1">
      <c r="A9" s="8" t="s">
        <v>23</v>
      </c>
      <c r="B9" s="8" t="s">
        <v>38</v>
      </c>
      <c r="C9" s="9" t="s">
        <v>39</v>
      </c>
      <c r="D9" s="10" t="s">
        <v>40</v>
      </c>
      <c r="E9" s="21">
        <v>76.5</v>
      </c>
      <c r="F9" s="11" t="str">
        <f t="shared" si="0"/>
        <v>30.6</v>
      </c>
      <c r="G9" s="12">
        <v>84.9</v>
      </c>
      <c r="H9" s="11" t="str">
        <f t="shared" si="1"/>
        <v>50.9</v>
      </c>
      <c r="I9" s="11">
        <f t="shared" si="2"/>
        <v>81.5</v>
      </c>
      <c r="J9" s="8">
        <v>1</v>
      </c>
      <c r="K9" s="16"/>
    </row>
    <row r="10" spans="1:11" s="1" customFormat="1" ht="30" customHeight="1">
      <c r="A10" s="8" t="s">
        <v>23</v>
      </c>
      <c r="B10" s="8" t="s">
        <v>38</v>
      </c>
      <c r="C10" s="9" t="s">
        <v>41</v>
      </c>
      <c r="D10" s="10" t="s">
        <v>42</v>
      </c>
      <c r="E10" s="21">
        <v>81.5</v>
      </c>
      <c r="F10" s="11" t="str">
        <f t="shared" si="0"/>
        <v>32.6</v>
      </c>
      <c r="G10" s="12">
        <v>77.9</v>
      </c>
      <c r="H10" s="11" t="str">
        <f t="shared" si="1"/>
        <v>46.7</v>
      </c>
      <c r="I10" s="11">
        <f t="shared" si="2"/>
        <v>79.30000000000001</v>
      </c>
      <c r="J10" s="8">
        <v>2</v>
      </c>
      <c r="K10" s="16"/>
    </row>
    <row r="11" spans="1:11" s="20" customFormat="1" ht="30" customHeight="1">
      <c r="A11" s="8" t="s">
        <v>23</v>
      </c>
      <c r="B11" s="8" t="s">
        <v>38</v>
      </c>
      <c r="C11" s="22" t="s">
        <v>43</v>
      </c>
      <c r="D11" s="23" t="s">
        <v>44</v>
      </c>
      <c r="E11" s="21">
        <v>76.5</v>
      </c>
      <c r="F11" s="24" t="str">
        <f t="shared" si="0"/>
        <v>30.6</v>
      </c>
      <c r="G11" s="25">
        <v>0</v>
      </c>
      <c r="H11" s="24" t="str">
        <f t="shared" si="1"/>
        <v>0.0</v>
      </c>
      <c r="I11" s="24">
        <f t="shared" si="2"/>
        <v>30.6</v>
      </c>
      <c r="J11" s="8"/>
      <c r="K11" s="17" t="s">
        <v>45</v>
      </c>
    </row>
    <row r="12" spans="1:11" s="1" customFormat="1" ht="30" customHeight="1">
      <c r="A12" s="8" t="s">
        <v>23</v>
      </c>
      <c r="B12" s="8" t="s">
        <v>46</v>
      </c>
      <c r="C12" s="9" t="s">
        <v>47</v>
      </c>
      <c r="D12" s="10" t="s">
        <v>48</v>
      </c>
      <c r="E12" s="21">
        <v>78</v>
      </c>
      <c r="F12" s="11" t="str">
        <f aca="true" t="shared" si="3" ref="F12:F23">TEXT(E12*0.4,"0.0")</f>
        <v>31.2</v>
      </c>
      <c r="G12" s="12">
        <v>81.6</v>
      </c>
      <c r="H12" s="11" t="str">
        <f aca="true" t="shared" si="4" ref="H12:H23">TEXT(G12*0.6,"0.0")</f>
        <v>49.0</v>
      </c>
      <c r="I12" s="11">
        <f aca="true" t="shared" si="5" ref="I12:I23">F12+H12</f>
        <v>80.2</v>
      </c>
      <c r="J12" s="8">
        <v>1</v>
      </c>
      <c r="K12" s="16"/>
    </row>
    <row r="13" spans="1:11" s="1" customFormat="1" ht="30" customHeight="1">
      <c r="A13" s="8" t="s">
        <v>23</v>
      </c>
      <c r="B13" s="8" t="s">
        <v>46</v>
      </c>
      <c r="C13" s="9" t="s">
        <v>49</v>
      </c>
      <c r="D13" s="10" t="s">
        <v>50</v>
      </c>
      <c r="E13" s="21">
        <v>71</v>
      </c>
      <c r="F13" s="11" t="str">
        <f t="shared" si="3"/>
        <v>28.4</v>
      </c>
      <c r="G13" s="12">
        <v>80.8</v>
      </c>
      <c r="H13" s="11" t="str">
        <f t="shared" si="4"/>
        <v>48.5</v>
      </c>
      <c r="I13" s="11">
        <f t="shared" si="5"/>
        <v>76.9</v>
      </c>
      <c r="J13" s="8">
        <v>2</v>
      </c>
      <c r="K13" s="16"/>
    </row>
    <row r="14" spans="1:11" s="1" customFormat="1" ht="30" customHeight="1">
      <c r="A14" s="8" t="s">
        <v>23</v>
      </c>
      <c r="B14" s="8" t="s">
        <v>46</v>
      </c>
      <c r="C14" s="9" t="s">
        <v>51</v>
      </c>
      <c r="D14" s="10" t="s">
        <v>52</v>
      </c>
      <c r="E14" s="21">
        <v>73</v>
      </c>
      <c r="F14" s="11" t="str">
        <f t="shared" si="3"/>
        <v>29.2</v>
      </c>
      <c r="G14" s="12">
        <v>71.8</v>
      </c>
      <c r="H14" s="11" t="str">
        <f t="shared" si="4"/>
        <v>43.1</v>
      </c>
      <c r="I14" s="11">
        <f t="shared" si="5"/>
        <v>72.3</v>
      </c>
      <c r="J14" s="8">
        <v>3</v>
      </c>
      <c r="K14" s="16"/>
    </row>
    <row r="15" spans="1:11" s="1" customFormat="1" ht="30" customHeight="1">
      <c r="A15" s="8" t="s">
        <v>23</v>
      </c>
      <c r="B15" s="8" t="s">
        <v>53</v>
      </c>
      <c r="C15" s="9" t="s">
        <v>54</v>
      </c>
      <c r="D15" s="10" t="s">
        <v>55</v>
      </c>
      <c r="E15" s="21">
        <v>71.5</v>
      </c>
      <c r="F15" s="11" t="str">
        <f t="shared" si="3"/>
        <v>28.6</v>
      </c>
      <c r="G15" s="12">
        <v>86.7</v>
      </c>
      <c r="H15" s="11" t="str">
        <f t="shared" si="4"/>
        <v>52.0</v>
      </c>
      <c r="I15" s="11">
        <f t="shared" si="5"/>
        <v>80.6</v>
      </c>
      <c r="J15" s="8">
        <v>1</v>
      </c>
      <c r="K15" s="16"/>
    </row>
    <row r="16" spans="1:11" s="1" customFormat="1" ht="30" customHeight="1">
      <c r="A16" s="8" t="s">
        <v>23</v>
      </c>
      <c r="B16" s="8" t="s">
        <v>53</v>
      </c>
      <c r="C16" s="9" t="s">
        <v>56</v>
      </c>
      <c r="D16" s="10" t="s">
        <v>57</v>
      </c>
      <c r="E16" s="21">
        <v>65.5</v>
      </c>
      <c r="F16" s="11" t="str">
        <f t="shared" si="3"/>
        <v>26.2</v>
      </c>
      <c r="G16" s="12">
        <v>79.7</v>
      </c>
      <c r="H16" s="11" t="str">
        <f t="shared" si="4"/>
        <v>47.8</v>
      </c>
      <c r="I16" s="11">
        <f t="shared" si="5"/>
        <v>74</v>
      </c>
      <c r="J16" s="8">
        <v>2</v>
      </c>
      <c r="K16" s="16"/>
    </row>
    <row r="17" spans="1:11" s="1" customFormat="1" ht="30" customHeight="1">
      <c r="A17" s="8" t="s">
        <v>23</v>
      </c>
      <c r="B17" s="8" t="s">
        <v>53</v>
      </c>
      <c r="C17" s="9" t="s">
        <v>58</v>
      </c>
      <c r="D17" s="10" t="s">
        <v>59</v>
      </c>
      <c r="E17" s="21">
        <v>66</v>
      </c>
      <c r="F17" s="11" t="str">
        <f t="shared" si="3"/>
        <v>26.4</v>
      </c>
      <c r="G17" s="12">
        <v>77.6</v>
      </c>
      <c r="H17" s="11" t="str">
        <f t="shared" si="4"/>
        <v>46.6</v>
      </c>
      <c r="I17" s="11">
        <f t="shared" si="5"/>
        <v>73</v>
      </c>
      <c r="J17" s="8">
        <v>3</v>
      </c>
      <c r="K17" s="16"/>
    </row>
    <row r="18" spans="1:11" s="1" customFormat="1" ht="30" customHeight="1">
      <c r="A18" s="8" t="s">
        <v>23</v>
      </c>
      <c r="B18" s="8" t="s">
        <v>60</v>
      </c>
      <c r="C18" s="9" t="s">
        <v>61</v>
      </c>
      <c r="D18" s="10" t="s">
        <v>62</v>
      </c>
      <c r="E18" s="21">
        <v>62.5</v>
      </c>
      <c r="F18" s="11" t="str">
        <f t="shared" si="3"/>
        <v>25.0</v>
      </c>
      <c r="G18" s="12">
        <v>82.4</v>
      </c>
      <c r="H18" s="11" t="str">
        <f t="shared" si="4"/>
        <v>49.4</v>
      </c>
      <c r="I18" s="11">
        <f t="shared" si="5"/>
        <v>74.4</v>
      </c>
      <c r="J18" s="8">
        <v>1</v>
      </c>
      <c r="K18" s="16"/>
    </row>
    <row r="19" spans="1:11" s="1" customFormat="1" ht="30" customHeight="1">
      <c r="A19" s="8" t="s">
        <v>23</v>
      </c>
      <c r="B19" s="8" t="s">
        <v>60</v>
      </c>
      <c r="C19" s="9" t="s">
        <v>63</v>
      </c>
      <c r="D19" s="10" t="s">
        <v>64</v>
      </c>
      <c r="E19" s="21">
        <v>63</v>
      </c>
      <c r="F19" s="11" t="str">
        <f t="shared" si="3"/>
        <v>25.2</v>
      </c>
      <c r="G19" s="12">
        <v>78.4</v>
      </c>
      <c r="H19" s="11" t="str">
        <f t="shared" si="4"/>
        <v>47.0</v>
      </c>
      <c r="I19" s="11">
        <f t="shared" si="5"/>
        <v>72.2</v>
      </c>
      <c r="J19" s="8">
        <v>2</v>
      </c>
      <c r="K19" s="16"/>
    </row>
    <row r="20" spans="1:11" s="1" customFormat="1" ht="30" customHeight="1">
      <c r="A20" s="8" t="s">
        <v>23</v>
      </c>
      <c r="B20" s="8" t="s">
        <v>60</v>
      </c>
      <c r="C20" s="9" t="s">
        <v>65</v>
      </c>
      <c r="D20" s="10" t="s">
        <v>66</v>
      </c>
      <c r="E20" s="21">
        <v>62.5</v>
      </c>
      <c r="F20" s="11" t="str">
        <f t="shared" si="3"/>
        <v>25.0</v>
      </c>
      <c r="G20" s="12">
        <v>77.8</v>
      </c>
      <c r="H20" s="11" t="str">
        <f t="shared" si="4"/>
        <v>46.7</v>
      </c>
      <c r="I20" s="11">
        <f t="shared" si="5"/>
        <v>71.7</v>
      </c>
      <c r="J20" s="8">
        <v>3</v>
      </c>
      <c r="K20" s="16"/>
    </row>
    <row r="21" spans="1:11" s="1" customFormat="1" ht="30" customHeight="1">
      <c r="A21" s="8" t="s">
        <v>23</v>
      </c>
      <c r="B21" s="8" t="s">
        <v>67</v>
      </c>
      <c r="C21" s="9" t="s">
        <v>68</v>
      </c>
      <c r="D21" s="10" t="s">
        <v>69</v>
      </c>
      <c r="E21" s="21">
        <v>81.5</v>
      </c>
      <c r="F21" s="11" t="str">
        <f t="shared" si="3"/>
        <v>32.6</v>
      </c>
      <c r="G21" s="12">
        <v>83.2</v>
      </c>
      <c r="H21" s="11" t="str">
        <f t="shared" si="4"/>
        <v>49.9</v>
      </c>
      <c r="I21" s="11">
        <f t="shared" si="5"/>
        <v>82.5</v>
      </c>
      <c r="J21" s="8">
        <v>1</v>
      </c>
      <c r="K21" s="16"/>
    </row>
    <row r="22" spans="1:11" s="1" customFormat="1" ht="30" customHeight="1">
      <c r="A22" s="8" t="s">
        <v>23</v>
      </c>
      <c r="B22" s="8" t="s">
        <v>67</v>
      </c>
      <c r="C22" s="9" t="s">
        <v>70</v>
      </c>
      <c r="D22" s="10" t="s">
        <v>71</v>
      </c>
      <c r="E22" s="21">
        <v>72</v>
      </c>
      <c r="F22" s="11" t="str">
        <f t="shared" si="3"/>
        <v>28.8</v>
      </c>
      <c r="G22" s="12">
        <v>85.3</v>
      </c>
      <c r="H22" s="11" t="str">
        <f t="shared" si="4"/>
        <v>51.2</v>
      </c>
      <c r="I22" s="11">
        <f t="shared" si="5"/>
        <v>80</v>
      </c>
      <c r="J22" s="8">
        <v>2</v>
      </c>
      <c r="K22" s="16"/>
    </row>
    <row r="23" spans="1:11" s="1" customFormat="1" ht="30" customHeight="1">
      <c r="A23" s="8" t="s">
        <v>23</v>
      </c>
      <c r="B23" s="8" t="s">
        <v>67</v>
      </c>
      <c r="C23" s="9" t="s">
        <v>72</v>
      </c>
      <c r="D23" s="10" t="s">
        <v>73</v>
      </c>
      <c r="E23" s="21">
        <v>67.5</v>
      </c>
      <c r="F23" s="11" t="str">
        <f t="shared" si="3"/>
        <v>27.0</v>
      </c>
      <c r="G23" s="12">
        <v>78.8</v>
      </c>
      <c r="H23" s="11" t="str">
        <f t="shared" si="4"/>
        <v>47.3</v>
      </c>
      <c r="I23" s="11">
        <f t="shared" si="5"/>
        <v>74.3</v>
      </c>
      <c r="J23" s="8">
        <v>3</v>
      </c>
      <c r="K23" s="16"/>
    </row>
  </sheetData>
  <sheetProtection/>
  <mergeCells count="1">
    <mergeCell ref="A1:K1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E17" sqref="E17"/>
    </sheetView>
  </sheetViews>
  <sheetFormatPr defaultColWidth="9.00390625" defaultRowHeight="14.25"/>
  <cols>
    <col min="1" max="1" width="21.25390625" style="0" customWidth="1"/>
    <col min="2" max="2" width="9.75390625" style="0" customWidth="1"/>
    <col min="3" max="3" width="12.50390625" style="0" customWidth="1"/>
    <col min="4" max="4" width="14.375" style="0" customWidth="1"/>
    <col min="6" max="6" width="11.75390625" style="0" customWidth="1"/>
    <col min="8" max="8" width="11.375" style="0" customWidth="1"/>
    <col min="10" max="10" width="5.875" style="0" customWidth="1"/>
    <col min="11" max="11" width="6.50390625" style="0" customWidth="1"/>
  </cols>
  <sheetData>
    <row r="1" spans="1:1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51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6" t="s">
        <v>10</v>
      </c>
      <c r="K2" s="5" t="s">
        <v>11</v>
      </c>
    </row>
    <row r="3" spans="1:11" s="1" customFormat="1" ht="30" customHeight="1">
      <c r="A3" s="8" t="s">
        <v>74</v>
      </c>
      <c r="B3" s="8" t="s">
        <v>75</v>
      </c>
      <c r="C3" s="9" t="s">
        <v>76</v>
      </c>
      <c r="D3" s="10" t="s">
        <v>77</v>
      </c>
      <c r="E3" s="8">
        <v>79.7</v>
      </c>
      <c r="F3" s="11">
        <f>SUM(E3*0.4)</f>
        <v>31.880000000000003</v>
      </c>
      <c r="G3" s="12">
        <v>84</v>
      </c>
      <c r="H3" s="11">
        <f>SUM(G3*0.6)</f>
        <v>50.4</v>
      </c>
      <c r="I3" s="11">
        <f>SUM(F3+H3)</f>
        <v>82.28</v>
      </c>
      <c r="J3" s="8">
        <v>1</v>
      </c>
      <c r="K3" s="16"/>
    </row>
    <row r="4" spans="1:11" s="1" customFormat="1" ht="30" customHeight="1">
      <c r="A4" s="8" t="s">
        <v>74</v>
      </c>
      <c r="B4" s="8" t="s">
        <v>75</v>
      </c>
      <c r="C4" s="9" t="s">
        <v>78</v>
      </c>
      <c r="D4" s="10" t="s">
        <v>79</v>
      </c>
      <c r="E4" s="8">
        <v>77.1</v>
      </c>
      <c r="F4" s="11">
        <f>SUM(E4*0.4)</f>
        <v>30.84</v>
      </c>
      <c r="G4" s="12">
        <v>78.8</v>
      </c>
      <c r="H4" s="11">
        <f>SUM(G4*0.6)</f>
        <v>47.279999999999994</v>
      </c>
      <c r="I4" s="11">
        <f>SUM(F4+H4)</f>
        <v>78.11999999999999</v>
      </c>
      <c r="J4" s="8">
        <v>2</v>
      </c>
      <c r="K4" s="16"/>
    </row>
    <row r="5" spans="1:11" s="1" customFormat="1" ht="30" customHeight="1">
      <c r="A5" s="8" t="s">
        <v>74</v>
      </c>
      <c r="B5" s="8" t="s">
        <v>75</v>
      </c>
      <c r="C5" s="9" t="s">
        <v>80</v>
      </c>
      <c r="D5" s="10" t="s">
        <v>81</v>
      </c>
      <c r="E5" s="8">
        <v>77.6</v>
      </c>
      <c r="F5" s="11">
        <f>SUM(E5*0.4)</f>
        <v>31.04</v>
      </c>
      <c r="G5" s="12">
        <v>76.4</v>
      </c>
      <c r="H5" s="11">
        <f>SUM(G5*0.6)</f>
        <v>45.84</v>
      </c>
      <c r="I5" s="11">
        <f>SUM(F5+H5)</f>
        <v>76.88</v>
      </c>
      <c r="J5" s="8">
        <v>3</v>
      </c>
      <c r="K5" s="16"/>
    </row>
  </sheetData>
  <sheetProtection/>
  <mergeCells count="1">
    <mergeCell ref="A1:K1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SheetLayoutView="100" workbookViewId="0" topLeftCell="A43">
      <selection activeCell="H31" sqref="H31"/>
    </sheetView>
  </sheetViews>
  <sheetFormatPr defaultColWidth="9.00390625" defaultRowHeight="14.25"/>
  <cols>
    <col min="1" max="1" width="15.00390625" style="0" customWidth="1"/>
    <col min="2" max="2" width="17.625" style="0" customWidth="1"/>
    <col min="3" max="3" width="11.625" style="0" customWidth="1"/>
    <col min="4" max="4" width="14.375" style="0" customWidth="1"/>
    <col min="6" max="6" width="11.75390625" style="2" customWidth="1"/>
    <col min="8" max="8" width="11.375" style="0" customWidth="1"/>
    <col min="10" max="10" width="5.875" style="0" customWidth="1"/>
    <col min="11" max="11" width="6.50390625" style="0" customWidth="1"/>
  </cols>
  <sheetData>
    <row r="1" spans="1:11" ht="33.75" customHeight="1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</row>
    <row r="2" spans="1:11" ht="48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5" t="s">
        <v>9</v>
      </c>
      <c r="J2" s="6" t="s">
        <v>10</v>
      </c>
      <c r="K2" s="5" t="s">
        <v>11</v>
      </c>
    </row>
    <row r="3" spans="1:11" s="1" customFormat="1" ht="30" customHeight="1">
      <c r="A3" s="8" t="s">
        <v>82</v>
      </c>
      <c r="B3" s="8" t="s">
        <v>83</v>
      </c>
      <c r="C3" s="9" t="s">
        <v>84</v>
      </c>
      <c r="D3" s="10" t="s">
        <v>85</v>
      </c>
      <c r="E3" s="8">
        <v>80</v>
      </c>
      <c r="F3" s="11">
        <f>E3*0.4</f>
        <v>32</v>
      </c>
      <c r="G3" s="12">
        <v>80.4</v>
      </c>
      <c r="H3" s="11">
        <f>G3*0.6</f>
        <v>48.24</v>
      </c>
      <c r="I3" s="11">
        <f>F3+H3</f>
        <v>80.24000000000001</v>
      </c>
      <c r="J3" s="8">
        <v>1</v>
      </c>
      <c r="K3" s="16"/>
    </row>
    <row r="4" spans="1:11" s="1" customFormat="1" ht="30" customHeight="1">
      <c r="A4" s="8" t="s">
        <v>82</v>
      </c>
      <c r="B4" s="8" t="s">
        <v>83</v>
      </c>
      <c r="C4" s="9" t="s">
        <v>86</v>
      </c>
      <c r="D4" s="10" t="s">
        <v>87</v>
      </c>
      <c r="E4" s="8">
        <v>66.4</v>
      </c>
      <c r="F4" s="11">
        <f aca="true" t="shared" si="0" ref="F4:F57">E4*0.4</f>
        <v>26.560000000000002</v>
      </c>
      <c r="G4" s="12">
        <v>85.4</v>
      </c>
      <c r="H4" s="11">
        <f aca="true" t="shared" si="1" ref="H4:H57">G4*0.6</f>
        <v>51.24</v>
      </c>
      <c r="I4" s="11">
        <f aca="true" t="shared" si="2" ref="I4:I57">F4+H4</f>
        <v>77.80000000000001</v>
      </c>
      <c r="J4" s="8">
        <v>2</v>
      </c>
      <c r="K4" s="16"/>
    </row>
    <row r="5" spans="1:11" s="1" customFormat="1" ht="30" customHeight="1">
      <c r="A5" s="8" t="s">
        <v>82</v>
      </c>
      <c r="B5" s="8" t="s">
        <v>83</v>
      </c>
      <c r="C5" s="9" t="s">
        <v>88</v>
      </c>
      <c r="D5" s="10" t="s">
        <v>89</v>
      </c>
      <c r="E5" s="8">
        <v>69.9</v>
      </c>
      <c r="F5" s="11">
        <f t="shared" si="0"/>
        <v>27.960000000000004</v>
      </c>
      <c r="G5" s="12">
        <v>81.4</v>
      </c>
      <c r="H5" s="11">
        <f t="shared" si="1"/>
        <v>48.84</v>
      </c>
      <c r="I5" s="11">
        <f t="shared" si="2"/>
        <v>76.80000000000001</v>
      </c>
      <c r="J5" s="8">
        <v>3</v>
      </c>
      <c r="K5" s="16"/>
    </row>
    <row r="6" spans="1:11" s="1" customFormat="1" ht="30" customHeight="1">
      <c r="A6" s="8" t="s">
        <v>82</v>
      </c>
      <c r="B6" s="8" t="s">
        <v>83</v>
      </c>
      <c r="C6" s="9" t="s">
        <v>90</v>
      </c>
      <c r="D6" s="10" t="s">
        <v>91</v>
      </c>
      <c r="E6" s="8">
        <v>73</v>
      </c>
      <c r="F6" s="11">
        <f t="shared" si="0"/>
        <v>29.200000000000003</v>
      </c>
      <c r="G6" s="12">
        <v>78.4</v>
      </c>
      <c r="H6" s="11">
        <f t="shared" si="1"/>
        <v>47.04</v>
      </c>
      <c r="I6" s="11">
        <f t="shared" si="2"/>
        <v>76.24000000000001</v>
      </c>
      <c r="J6" s="8">
        <v>4</v>
      </c>
      <c r="K6" s="16"/>
    </row>
    <row r="7" spans="1:11" s="1" customFormat="1" ht="30" customHeight="1">
      <c r="A7" s="8" t="s">
        <v>82</v>
      </c>
      <c r="B7" s="8" t="s">
        <v>83</v>
      </c>
      <c r="C7" s="9" t="s">
        <v>92</v>
      </c>
      <c r="D7" s="10" t="s">
        <v>93</v>
      </c>
      <c r="E7" s="8">
        <v>66.6</v>
      </c>
      <c r="F7" s="11">
        <f t="shared" si="0"/>
        <v>26.64</v>
      </c>
      <c r="G7" s="12">
        <v>82</v>
      </c>
      <c r="H7" s="11">
        <f t="shared" si="1"/>
        <v>49.199999999999996</v>
      </c>
      <c r="I7" s="11">
        <f t="shared" si="2"/>
        <v>75.84</v>
      </c>
      <c r="J7" s="8">
        <v>5</v>
      </c>
      <c r="K7" s="16"/>
    </row>
    <row r="8" spans="1:11" s="1" customFormat="1" ht="30" customHeight="1">
      <c r="A8" s="8" t="s">
        <v>82</v>
      </c>
      <c r="B8" s="8" t="s">
        <v>83</v>
      </c>
      <c r="C8" s="9" t="s">
        <v>94</v>
      </c>
      <c r="D8" s="10" t="s">
        <v>95</v>
      </c>
      <c r="E8" s="8">
        <v>67.4</v>
      </c>
      <c r="F8" s="11">
        <f t="shared" si="0"/>
        <v>26.960000000000004</v>
      </c>
      <c r="G8" s="12">
        <v>80.8</v>
      </c>
      <c r="H8" s="11">
        <f t="shared" si="1"/>
        <v>48.48</v>
      </c>
      <c r="I8" s="11">
        <f t="shared" si="2"/>
        <v>75.44</v>
      </c>
      <c r="J8" s="8">
        <v>6</v>
      </c>
      <c r="K8" s="16"/>
    </row>
    <row r="9" spans="1:11" s="1" customFormat="1" ht="30" customHeight="1">
      <c r="A9" s="8" t="s">
        <v>82</v>
      </c>
      <c r="B9" s="8" t="s">
        <v>83</v>
      </c>
      <c r="C9" s="9" t="s">
        <v>96</v>
      </c>
      <c r="D9" s="10" t="s">
        <v>97</v>
      </c>
      <c r="E9" s="8">
        <v>69.6</v>
      </c>
      <c r="F9" s="11">
        <f t="shared" si="0"/>
        <v>27.84</v>
      </c>
      <c r="G9" s="12">
        <v>78.2</v>
      </c>
      <c r="H9" s="11">
        <f t="shared" si="1"/>
        <v>46.92</v>
      </c>
      <c r="I9" s="11">
        <f t="shared" si="2"/>
        <v>74.76</v>
      </c>
      <c r="J9" s="8">
        <v>7</v>
      </c>
      <c r="K9" s="16"/>
    </row>
    <row r="10" spans="1:11" s="1" customFormat="1" ht="30" customHeight="1">
      <c r="A10" s="8" t="s">
        <v>82</v>
      </c>
      <c r="B10" s="8" t="s">
        <v>83</v>
      </c>
      <c r="C10" s="9" t="s">
        <v>98</v>
      </c>
      <c r="D10" s="10" t="s">
        <v>99</v>
      </c>
      <c r="E10" s="8">
        <v>70.5</v>
      </c>
      <c r="F10" s="11">
        <f t="shared" si="0"/>
        <v>28.200000000000003</v>
      </c>
      <c r="G10" s="12">
        <v>76.4</v>
      </c>
      <c r="H10" s="11">
        <f t="shared" si="1"/>
        <v>45.84</v>
      </c>
      <c r="I10" s="11">
        <f t="shared" si="2"/>
        <v>74.04</v>
      </c>
      <c r="J10" s="8">
        <v>8</v>
      </c>
      <c r="K10" s="16"/>
    </row>
    <row r="11" spans="1:11" s="1" customFormat="1" ht="30" customHeight="1">
      <c r="A11" s="8" t="s">
        <v>82</v>
      </c>
      <c r="B11" s="8" t="s">
        <v>83</v>
      </c>
      <c r="C11" s="9" t="s">
        <v>100</v>
      </c>
      <c r="D11" s="10" t="s">
        <v>101</v>
      </c>
      <c r="E11" s="8">
        <v>68.1</v>
      </c>
      <c r="F11" s="11">
        <f t="shared" si="0"/>
        <v>27.24</v>
      </c>
      <c r="G11" s="12">
        <v>77</v>
      </c>
      <c r="H11" s="11">
        <f t="shared" si="1"/>
        <v>46.199999999999996</v>
      </c>
      <c r="I11" s="11">
        <f t="shared" si="2"/>
        <v>73.44</v>
      </c>
      <c r="J11" s="8">
        <v>9</v>
      </c>
      <c r="K11" s="16"/>
    </row>
    <row r="12" spans="1:11" s="1" customFormat="1" ht="30" customHeight="1">
      <c r="A12" s="8" t="s">
        <v>82</v>
      </c>
      <c r="B12" s="8" t="s">
        <v>83</v>
      </c>
      <c r="C12" s="9" t="s">
        <v>102</v>
      </c>
      <c r="D12" s="10" t="s">
        <v>103</v>
      </c>
      <c r="E12" s="8">
        <v>65.7</v>
      </c>
      <c r="F12" s="11">
        <f t="shared" si="0"/>
        <v>26.28</v>
      </c>
      <c r="G12" s="12">
        <v>76.8</v>
      </c>
      <c r="H12" s="11">
        <f t="shared" si="1"/>
        <v>46.08</v>
      </c>
      <c r="I12" s="11">
        <f t="shared" si="2"/>
        <v>72.36</v>
      </c>
      <c r="J12" s="8">
        <v>10</v>
      </c>
      <c r="K12" s="16"/>
    </row>
    <row r="13" spans="1:11" s="1" customFormat="1" ht="30" customHeight="1">
      <c r="A13" s="8" t="s">
        <v>82</v>
      </c>
      <c r="B13" s="8" t="s">
        <v>83</v>
      </c>
      <c r="C13" s="9" t="s">
        <v>104</v>
      </c>
      <c r="D13" s="10" t="s">
        <v>105</v>
      </c>
      <c r="E13" s="8">
        <v>66.5</v>
      </c>
      <c r="F13" s="11">
        <f t="shared" si="0"/>
        <v>26.6</v>
      </c>
      <c r="G13" s="12">
        <v>75.8</v>
      </c>
      <c r="H13" s="11">
        <f t="shared" si="1"/>
        <v>45.48</v>
      </c>
      <c r="I13" s="11">
        <f t="shared" si="2"/>
        <v>72.08</v>
      </c>
      <c r="J13" s="8">
        <v>11</v>
      </c>
      <c r="K13" s="16"/>
    </row>
    <row r="14" spans="1:11" s="1" customFormat="1" ht="30" customHeight="1">
      <c r="A14" s="8" t="s">
        <v>82</v>
      </c>
      <c r="B14" s="8" t="s">
        <v>83</v>
      </c>
      <c r="C14" s="9" t="s">
        <v>106</v>
      </c>
      <c r="D14" s="10" t="s">
        <v>107</v>
      </c>
      <c r="E14" s="8">
        <v>72.6</v>
      </c>
      <c r="F14" s="11">
        <f t="shared" si="0"/>
        <v>29.04</v>
      </c>
      <c r="G14" s="12">
        <v>70</v>
      </c>
      <c r="H14" s="11">
        <f t="shared" si="1"/>
        <v>42</v>
      </c>
      <c r="I14" s="11">
        <f t="shared" si="2"/>
        <v>71.03999999999999</v>
      </c>
      <c r="J14" s="8">
        <v>12</v>
      </c>
      <c r="K14" s="16"/>
    </row>
    <row r="15" spans="1:11" s="1" customFormat="1" ht="30" customHeight="1">
      <c r="A15" s="8" t="s">
        <v>82</v>
      </c>
      <c r="B15" s="8" t="s">
        <v>83</v>
      </c>
      <c r="C15" s="9" t="s">
        <v>108</v>
      </c>
      <c r="D15" s="10" t="s">
        <v>109</v>
      </c>
      <c r="E15" s="8">
        <v>64</v>
      </c>
      <c r="F15" s="11">
        <f t="shared" si="0"/>
        <v>25.6</v>
      </c>
      <c r="G15" s="12">
        <v>75.4</v>
      </c>
      <c r="H15" s="11">
        <f t="shared" si="1"/>
        <v>45.24</v>
      </c>
      <c r="I15" s="11">
        <f t="shared" si="2"/>
        <v>70.84</v>
      </c>
      <c r="J15" s="8">
        <v>13</v>
      </c>
      <c r="K15" s="16"/>
    </row>
    <row r="16" spans="1:11" s="1" customFormat="1" ht="30" customHeight="1">
      <c r="A16" s="8" t="s">
        <v>82</v>
      </c>
      <c r="B16" s="8" t="s">
        <v>83</v>
      </c>
      <c r="C16" s="9" t="s">
        <v>110</v>
      </c>
      <c r="D16" s="10" t="s">
        <v>111</v>
      </c>
      <c r="E16" s="8">
        <v>64.9</v>
      </c>
      <c r="F16" s="11">
        <f t="shared" si="0"/>
        <v>25.960000000000004</v>
      </c>
      <c r="G16" s="12">
        <v>69</v>
      </c>
      <c r="H16" s="11">
        <f t="shared" si="1"/>
        <v>41.4</v>
      </c>
      <c r="I16" s="11">
        <f t="shared" si="2"/>
        <v>67.36</v>
      </c>
      <c r="J16" s="8">
        <v>14</v>
      </c>
      <c r="K16" s="16"/>
    </row>
    <row r="17" spans="1:11" s="1" customFormat="1" ht="30" customHeight="1">
      <c r="A17" s="8" t="s">
        <v>82</v>
      </c>
      <c r="B17" s="8" t="s">
        <v>83</v>
      </c>
      <c r="C17" s="9" t="s">
        <v>112</v>
      </c>
      <c r="D17" s="10" t="s">
        <v>113</v>
      </c>
      <c r="E17" s="8">
        <v>63</v>
      </c>
      <c r="F17" s="11">
        <f t="shared" si="0"/>
        <v>25.200000000000003</v>
      </c>
      <c r="G17" s="12">
        <v>67.4</v>
      </c>
      <c r="H17" s="11">
        <f t="shared" si="1"/>
        <v>40.440000000000005</v>
      </c>
      <c r="I17" s="11">
        <f t="shared" si="2"/>
        <v>65.64000000000001</v>
      </c>
      <c r="J17" s="8">
        <v>15</v>
      </c>
      <c r="K17" s="16"/>
    </row>
    <row r="18" spans="1:11" s="1" customFormat="1" ht="30" customHeight="1">
      <c r="A18" s="8" t="s">
        <v>82</v>
      </c>
      <c r="B18" s="8" t="s">
        <v>114</v>
      </c>
      <c r="C18" s="9" t="s">
        <v>115</v>
      </c>
      <c r="D18" s="10" t="s">
        <v>116</v>
      </c>
      <c r="E18" s="8">
        <v>64.6</v>
      </c>
      <c r="F18" s="11">
        <f t="shared" si="0"/>
        <v>25.84</v>
      </c>
      <c r="G18" s="12">
        <v>82</v>
      </c>
      <c r="H18" s="11">
        <f t="shared" si="1"/>
        <v>49.199999999999996</v>
      </c>
      <c r="I18" s="11">
        <f t="shared" si="2"/>
        <v>75.03999999999999</v>
      </c>
      <c r="J18" s="8">
        <v>1</v>
      </c>
      <c r="K18" s="16"/>
    </row>
    <row r="19" spans="1:11" s="1" customFormat="1" ht="30" customHeight="1">
      <c r="A19" s="8" t="s">
        <v>82</v>
      </c>
      <c r="B19" s="8" t="s">
        <v>114</v>
      </c>
      <c r="C19" s="9" t="s">
        <v>117</v>
      </c>
      <c r="D19" s="10" t="s">
        <v>118</v>
      </c>
      <c r="E19" s="8">
        <v>64.4</v>
      </c>
      <c r="F19" s="11">
        <f t="shared" si="0"/>
        <v>25.760000000000005</v>
      </c>
      <c r="G19" s="12">
        <v>81.4</v>
      </c>
      <c r="H19" s="11">
        <f t="shared" si="1"/>
        <v>48.84</v>
      </c>
      <c r="I19" s="11">
        <f t="shared" si="2"/>
        <v>74.60000000000001</v>
      </c>
      <c r="J19" s="8">
        <v>2</v>
      </c>
      <c r="K19" s="16"/>
    </row>
    <row r="20" spans="1:11" s="1" customFormat="1" ht="30" customHeight="1">
      <c r="A20" s="8" t="s">
        <v>82</v>
      </c>
      <c r="B20" s="8" t="s">
        <v>114</v>
      </c>
      <c r="C20" s="9" t="s">
        <v>119</v>
      </c>
      <c r="D20" s="10" t="s">
        <v>120</v>
      </c>
      <c r="E20" s="8">
        <v>60.1</v>
      </c>
      <c r="F20" s="11">
        <f t="shared" si="0"/>
        <v>24.040000000000003</v>
      </c>
      <c r="G20" s="12">
        <v>82.2</v>
      </c>
      <c r="H20" s="11">
        <f t="shared" si="1"/>
        <v>49.32</v>
      </c>
      <c r="I20" s="11">
        <f t="shared" si="2"/>
        <v>73.36</v>
      </c>
      <c r="J20" s="8">
        <v>3</v>
      </c>
      <c r="K20" s="16"/>
    </row>
    <row r="21" spans="1:11" s="1" customFormat="1" ht="30" customHeight="1">
      <c r="A21" s="8" t="s">
        <v>82</v>
      </c>
      <c r="B21" s="8" t="s">
        <v>114</v>
      </c>
      <c r="C21" s="9" t="s">
        <v>121</v>
      </c>
      <c r="D21" s="10" t="s">
        <v>122</v>
      </c>
      <c r="E21" s="8">
        <v>60.1</v>
      </c>
      <c r="F21" s="11">
        <f t="shared" si="0"/>
        <v>24.040000000000003</v>
      </c>
      <c r="G21" s="12">
        <v>80.8</v>
      </c>
      <c r="H21" s="11">
        <f t="shared" si="1"/>
        <v>48.48</v>
      </c>
      <c r="I21" s="11">
        <f t="shared" si="2"/>
        <v>72.52</v>
      </c>
      <c r="J21" s="8">
        <v>4</v>
      </c>
      <c r="K21" s="16"/>
    </row>
    <row r="22" spans="1:11" s="1" customFormat="1" ht="30" customHeight="1">
      <c r="A22" s="8" t="s">
        <v>82</v>
      </c>
      <c r="B22" s="8" t="s">
        <v>123</v>
      </c>
      <c r="C22" s="9" t="s">
        <v>124</v>
      </c>
      <c r="D22" s="10" t="s">
        <v>125</v>
      </c>
      <c r="E22" s="8">
        <v>75.8</v>
      </c>
      <c r="F22" s="11">
        <f t="shared" si="0"/>
        <v>30.32</v>
      </c>
      <c r="G22" s="12">
        <v>84</v>
      </c>
      <c r="H22" s="11">
        <f t="shared" si="1"/>
        <v>50.4</v>
      </c>
      <c r="I22" s="11">
        <f t="shared" si="2"/>
        <v>80.72</v>
      </c>
      <c r="J22" s="8">
        <v>1</v>
      </c>
      <c r="K22" s="16"/>
    </row>
    <row r="23" spans="1:11" s="1" customFormat="1" ht="30" customHeight="1">
      <c r="A23" s="8" t="s">
        <v>82</v>
      </c>
      <c r="B23" s="8" t="s">
        <v>123</v>
      </c>
      <c r="C23" s="9" t="s">
        <v>126</v>
      </c>
      <c r="D23" s="10" t="s">
        <v>127</v>
      </c>
      <c r="E23" s="8">
        <v>72.6</v>
      </c>
      <c r="F23" s="11">
        <f t="shared" si="0"/>
        <v>29.04</v>
      </c>
      <c r="G23" s="12">
        <v>81.67</v>
      </c>
      <c r="H23" s="11">
        <f t="shared" si="1"/>
        <v>49.002</v>
      </c>
      <c r="I23" s="11">
        <f t="shared" si="2"/>
        <v>78.042</v>
      </c>
      <c r="J23" s="8">
        <v>2</v>
      </c>
      <c r="K23" s="16"/>
    </row>
    <row r="24" spans="1:11" s="1" customFormat="1" ht="30" customHeight="1">
      <c r="A24" s="8" t="s">
        <v>82</v>
      </c>
      <c r="B24" s="8" t="s">
        <v>123</v>
      </c>
      <c r="C24" s="9" t="s">
        <v>128</v>
      </c>
      <c r="D24" s="10" t="s">
        <v>129</v>
      </c>
      <c r="E24" s="8">
        <v>66.4</v>
      </c>
      <c r="F24" s="11">
        <f t="shared" si="0"/>
        <v>26.560000000000002</v>
      </c>
      <c r="G24" s="12">
        <v>73.88</v>
      </c>
      <c r="H24" s="11">
        <f t="shared" si="1"/>
        <v>44.327999999999996</v>
      </c>
      <c r="I24" s="11">
        <f t="shared" si="2"/>
        <v>70.888</v>
      </c>
      <c r="J24" s="8">
        <v>3</v>
      </c>
      <c r="K24" s="16"/>
    </row>
    <row r="25" spans="1:11" s="1" customFormat="1" ht="30" customHeight="1">
      <c r="A25" s="8" t="s">
        <v>82</v>
      </c>
      <c r="B25" s="8" t="s">
        <v>130</v>
      </c>
      <c r="C25" s="9" t="s">
        <v>131</v>
      </c>
      <c r="D25" s="10" t="s">
        <v>132</v>
      </c>
      <c r="E25" s="8">
        <v>70.8</v>
      </c>
      <c r="F25" s="11">
        <f t="shared" si="0"/>
        <v>28.32</v>
      </c>
      <c r="G25" s="12">
        <v>87.7</v>
      </c>
      <c r="H25" s="11">
        <f t="shared" si="1"/>
        <v>52.62</v>
      </c>
      <c r="I25" s="11">
        <f t="shared" si="2"/>
        <v>80.94</v>
      </c>
      <c r="J25" s="8">
        <v>1</v>
      </c>
      <c r="K25" s="16"/>
    </row>
    <row r="26" spans="1:11" s="1" customFormat="1" ht="30" customHeight="1">
      <c r="A26" s="8" t="s">
        <v>82</v>
      </c>
      <c r="B26" s="8" t="s">
        <v>130</v>
      </c>
      <c r="C26" s="9" t="s">
        <v>133</v>
      </c>
      <c r="D26" s="10" t="s">
        <v>134</v>
      </c>
      <c r="E26" s="8">
        <v>77.2</v>
      </c>
      <c r="F26" s="11">
        <f t="shared" si="0"/>
        <v>30.880000000000003</v>
      </c>
      <c r="G26" s="12">
        <v>79.6</v>
      </c>
      <c r="H26" s="11">
        <f t="shared" si="1"/>
        <v>47.76</v>
      </c>
      <c r="I26" s="11">
        <f t="shared" si="2"/>
        <v>78.64</v>
      </c>
      <c r="J26" s="8">
        <v>2</v>
      </c>
      <c r="K26" s="16"/>
    </row>
    <row r="27" spans="1:11" s="1" customFormat="1" ht="30" customHeight="1">
      <c r="A27" s="8" t="s">
        <v>82</v>
      </c>
      <c r="B27" s="8" t="s">
        <v>130</v>
      </c>
      <c r="C27" s="9" t="s">
        <v>135</v>
      </c>
      <c r="D27" s="10" t="s">
        <v>136</v>
      </c>
      <c r="E27" s="8">
        <v>71.9</v>
      </c>
      <c r="F27" s="11">
        <f t="shared" si="0"/>
        <v>28.760000000000005</v>
      </c>
      <c r="G27" s="12">
        <v>75.83</v>
      </c>
      <c r="H27" s="11">
        <f t="shared" si="1"/>
        <v>45.498</v>
      </c>
      <c r="I27" s="11">
        <f t="shared" si="2"/>
        <v>74.25800000000001</v>
      </c>
      <c r="J27" s="8">
        <v>3</v>
      </c>
      <c r="K27" s="16"/>
    </row>
    <row r="28" spans="1:11" s="1" customFormat="1" ht="30" customHeight="1">
      <c r="A28" s="8" t="s">
        <v>82</v>
      </c>
      <c r="B28" s="8" t="s">
        <v>137</v>
      </c>
      <c r="C28" s="9" t="s">
        <v>138</v>
      </c>
      <c r="D28" s="10" t="s">
        <v>139</v>
      </c>
      <c r="E28" s="8">
        <v>74.9</v>
      </c>
      <c r="F28" s="11">
        <f t="shared" si="0"/>
        <v>29.960000000000004</v>
      </c>
      <c r="G28" s="12">
        <v>75.63</v>
      </c>
      <c r="H28" s="11">
        <f t="shared" si="1"/>
        <v>45.37799999999999</v>
      </c>
      <c r="I28" s="11">
        <f t="shared" si="2"/>
        <v>75.338</v>
      </c>
      <c r="J28" s="8">
        <v>1</v>
      </c>
      <c r="K28" s="16"/>
    </row>
    <row r="29" spans="1:11" s="1" customFormat="1" ht="30" customHeight="1">
      <c r="A29" s="8" t="s">
        <v>82</v>
      </c>
      <c r="B29" s="8" t="s">
        <v>137</v>
      </c>
      <c r="C29" s="9" t="s">
        <v>140</v>
      </c>
      <c r="D29" s="10" t="s">
        <v>141</v>
      </c>
      <c r="E29" s="8">
        <v>74.8</v>
      </c>
      <c r="F29" s="11">
        <f t="shared" si="0"/>
        <v>29.92</v>
      </c>
      <c r="G29" s="19">
        <v>0</v>
      </c>
      <c r="H29" s="11">
        <f t="shared" si="1"/>
        <v>0</v>
      </c>
      <c r="I29" s="11">
        <f t="shared" si="2"/>
        <v>29.92</v>
      </c>
      <c r="J29" s="8"/>
      <c r="K29" s="17" t="s">
        <v>45</v>
      </c>
    </row>
    <row r="30" spans="1:11" s="1" customFormat="1" ht="30" customHeight="1">
      <c r="A30" s="8" t="s">
        <v>82</v>
      </c>
      <c r="B30" s="8" t="s">
        <v>137</v>
      </c>
      <c r="C30" s="9" t="s">
        <v>142</v>
      </c>
      <c r="D30" s="10" t="s">
        <v>143</v>
      </c>
      <c r="E30" s="8">
        <v>70.9</v>
      </c>
      <c r="F30" s="11">
        <f t="shared" si="0"/>
        <v>28.360000000000003</v>
      </c>
      <c r="G30" s="19">
        <v>0</v>
      </c>
      <c r="H30" s="11">
        <f t="shared" si="1"/>
        <v>0</v>
      </c>
      <c r="I30" s="11">
        <f t="shared" si="2"/>
        <v>28.360000000000003</v>
      </c>
      <c r="J30" s="8"/>
      <c r="K30" s="17" t="s">
        <v>45</v>
      </c>
    </row>
    <row r="31" spans="1:11" s="1" customFormat="1" ht="30" customHeight="1">
      <c r="A31" s="8" t="s">
        <v>82</v>
      </c>
      <c r="B31" s="8" t="s">
        <v>144</v>
      </c>
      <c r="C31" s="9" t="s">
        <v>145</v>
      </c>
      <c r="D31" s="10" t="s">
        <v>146</v>
      </c>
      <c r="E31" s="8">
        <v>73.1</v>
      </c>
      <c r="F31" s="15">
        <f t="shared" si="0"/>
        <v>29.24</v>
      </c>
      <c r="G31" s="19">
        <v>80.63</v>
      </c>
      <c r="H31" s="15">
        <v>48.38</v>
      </c>
      <c r="I31" s="15">
        <v>77.62</v>
      </c>
      <c r="J31" s="8">
        <v>1</v>
      </c>
      <c r="K31" s="16"/>
    </row>
    <row r="32" spans="1:11" s="1" customFormat="1" ht="30" customHeight="1">
      <c r="A32" s="8" t="s">
        <v>82</v>
      </c>
      <c r="B32" s="8" t="s">
        <v>144</v>
      </c>
      <c r="C32" s="9" t="s">
        <v>147</v>
      </c>
      <c r="D32" s="10" t="s">
        <v>148</v>
      </c>
      <c r="E32" s="8">
        <v>70.4</v>
      </c>
      <c r="F32" s="15">
        <f t="shared" si="0"/>
        <v>28.160000000000004</v>
      </c>
      <c r="G32" s="19">
        <v>82.34</v>
      </c>
      <c r="H32" s="15">
        <f t="shared" si="1"/>
        <v>49.404</v>
      </c>
      <c r="I32" s="15">
        <v>77.56</v>
      </c>
      <c r="J32" s="8">
        <v>2</v>
      </c>
      <c r="K32" s="16"/>
    </row>
    <row r="33" spans="1:11" s="1" customFormat="1" ht="30" customHeight="1">
      <c r="A33" s="8" t="s">
        <v>82</v>
      </c>
      <c r="B33" s="8" t="s">
        <v>144</v>
      </c>
      <c r="C33" s="9" t="s">
        <v>149</v>
      </c>
      <c r="D33" s="10" t="s">
        <v>150</v>
      </c>
      <c r="E33" s="8">
        <v>70.2</v>
      </c>
      <c r="F33" s="11">
        <f t="shared" si="0"/>
        <v>28.080000000000002</v>
      </c>
      <c r="G33" s="12">
        <v>77</v>
      </c>
      <c r="H33" s="11">
        <f t="shared" si="1"/>
        <v>46.199999999999996</v>
      </c>
      <c r="I33" s="11">
        <f t="shared" si="2"/>
        <v>74.28</v>
      </c>
      <c r="J33" s="8">
        <v>3</v>
      </c>
      <c r="K33" s="16"/>
    </row>
    <row r="34" spans="1:11" s="1" customFormat="1" ht="30" customHeight="1">
      <c r="A34" s="8" t="s">
        <v>82</v>
      </c>
      <c r="B34" s="8" t="s">
        <v>151</v>
      </c>
      <c r="C34" s="9" t="s">
        <v>152</v>
      </c>
      <c r="D34" s="10" t="s">
        <v>153</v>
      </c>
      <c r="E34" s="8">
        <v>81</v>
      </c>
      <c r="F34" s="11">
        <f t="shared" si="0"/>
        <v>32.4</v>
      </c>
      <c r="G34" s="12">
        <v>83.48</v>
      </c>
      <c r="H34" s="11">
        <f t="shared" si="1"/>
        <v>50.088</v>
      </c>
      <c r="I34" s="11">
        <f t="shared" si="2"/>
        <v>82.488</v>
      </c>
      <c r="J34" s="8">
        <v>1</v>
      </c>
      <c r="K34" s="16"/>
    </row>
    <row r="35" spans="1:11" s="1" customFormat="1" ht="30" customHeight="1">
      <c r="A35" s="8" t="s">
        <v>82</v>
      </c>
      <c r="B35" s="8" t="s">
        <v>151</v>
      </c>
      <c r="C35" s="9" t="s">
        <v>154</v>
      </c>
      <c r="D35" s="10" t="s">
        <v>155</v>
      </c>
      <c r="E35" s="8">
        <v>74.4</v>
      </c>
      <c r="F35" s="11">
        <f t="shared" si="0"/>
        <v>29.760000000000005</v>
      </c>
      <c r="G35" s="12">
        <v>83.92</v>
      </c>
      <c r="H35" s="11">
        <f t="shared" si="1"/>
        <v>50.352</v>
      </c>
      <c r="I35" s="11">
        <f t="shared" si="2"/>
        <v>80.112</v>
      </c>
      <c r="J35" s="8">
        <v>2</v>
      </c>
      <c r="K35" s="16"/>
    </row>
    <row r="36" spans="1:11" s="1" customFormat="1" ht="30" customHeight="1">
      <c r="A36" s="8" t="s">
        <v>82</v>
      </c>
      <c r="B36" s="8" t="s">
        <v>151</v>
      </c>
      <c r="C36" s="9" t="s">
        <v>156</v>
      </c>
      <c r="D36" s="10" t="s">
        <v>157</v>
      </c>
      <c r="E36" s="8">
        <v>72.6</v>
      </c>
      <c r="F36" s="11">
        <f t="shared" si="0"/>
        <v>29.04</v>
      </c>
      <c r="G36" s="12">
        <v>83.41</v>
      </c>
      <c r="H36" s="11">
        <f t="shared" si="1"/>
        <v>50.046</v>
      </c>
      <c r="I36" s="11">
        <f t="shared" si="2"/>
        <v>79.086</v>
      </c>
      <c r="J36" s="8">
        <v>3</v>
      </c>
      <c r="K36" s="16"/>
    </row>
    <row r="37" spans="1:11" s="1" customFormat="1" ht="30" customHeight="1">
      <c r="A37" s="8" t="s">
        <v>82</v>
      </c>
      <c r="B37" s="8" t="s">
        <v>151</v>
      </c>
      <c r="C37" s="9" t="s">
        <v>158</v>
      </c>
      <c r="D37" s="10" t="s">
        <v>159</v>
      </c>
      <c r="E37" s="8">
        <v>76.3</v>
      </c>
      <c r="F37" s="11">
        <f t="shared" si="0"/>
        <v>30.52</v>
      </c>
      <c r="G37" s="12">
        <v>75.46</v>
      </c>
      <c r="H37" s="11">
        <f t="shared" si="1"/>
        <v>45.275999999999996</v>
      </c>
      <c r="I37" s="11">
        <f t="shared" si="2"/>
        <v>75.79599999999999</v>
      </c>
      <c r="J37" s="8">
        <v>4</v>
      </c>
      <c r="K37" s="16"/>
    </row>
    <row r="38" spans="1:11" s="1" customFormat="1" ht="30" customHeight="1">
      <c r="A38" s="8" t="s">
        <v>82</v>
      </c>
      <c r="B38" s="8" t="s">
        <v>151</v>
      </c>
      <c r="C38" s="9" t="s">
        <v>160</v>
      </c>
      <c r="D38" s="10" t="s">
        <v>161</v>
      </c>
      <c r="E38" s="8">
        <v>70.3</v>
      </c>
      <c r="F38" s="11">
        <f t="shared" si="0"/>
        <v>28.12</v>
      </c>
      <c r="G38" s="12">
        <v>75.67</v>
      </c>
      <c r="H38" s="11">
        <f t="shared" si="1"/>
        <v>45.402</v>
      </c>
      <c r="I38" s="11">
        <f t="shared" si="2"/>
        <v>73.522</v>
      </c>
      <c r="J38" s="8">
        <v>5</v>
      </c>
      <c r="K38" s="16"/>
    </row>
    <row r="39" spans="1:11" s="1" customFormat="1" ht="30" customHeight="1">
      <c r="A39" s="8" t="s">
        <v>82</v>
      </c>
      <c r="B39" s="8" t="s">
        <v>151</v>
      </c>
      <c r="C39" s="9" t="s">
        <v>162</v>
      </c>
      <c r="D39" s="10" t="s">
        <v>163</v>
      </c>
      <c r="E39" s="8">
        <v>74</v>
      </c>
      <c r="F39" s="11">
        <f t="shared" si="0"/>
        <v>29.6</v>
      </c>
      <c r="G39" s="12">
        <v>0</v>
      </c>
      <c r="H39" s="11">
        <f t="shared" si="1"/>
        <v>0</v>
      </c>
      <c r="I39" s="11">
        <f t="shared" si="2"/>
        <v>29.6</v>
      </c>
      <c r="J39" s="8"/>
      <c r="K39" s="17" t="s">
        <v>45</v>
      </c>
    </row>
    <row r="40" spans="1:11" s="1" customFormat="1" ht="30" customHeight="1">
      <c r="A40" s="8" t="s">
        <v>82</v>
      </c>
      <c r="B40" s="8" t="s">
        <v>164</v>
      </c>
      <c r="C40" s="9" t="s">
        <v>165</v>
      </c>
      <c r="D40" s="10" t="s">
        <v>166</v>
      </c>
      <c r="E40" s="8">
        <v>71.9</v>
      </c>
      <c r="F40" s="11">
        <f t="shared" si="0"/>
        <v>28.760000000000005</v>
      </c>
      <c r="G40" s="12">
        <v>80</v>
      </c>
      <c r="H40" s="11">
        <f t="shared" si="1"/>
        <v>48</v>
      </c>
      <c r="I40" s="11">
        <f t="shared" si="2"/>
        <v>76.76</v>
      </c>
      <c r="J40" s="8">
        <v>1</v>
      </c>
      <c r="K40" s="16"/>
    </row>
    <row r="41" spans="1:11" s="1" customFormat="1" ht="30" customHeight="1">
      <c r="A41" s="8" t="s">
        <v>82</v>
      </c>
      <c r="B41" s="8" t="s">
        <v>164</v>
      </c>
      <c r="C41" s="9" t="s">
        <v>167</v>
      </c>
      <c r="D41" s="10" t="s">
        <v>168</v>
      </c>
      <c r="E41" s="8">
        <v>71.4</v>
      </c>
      <c r="F41" s="11">
        <f t="shared" si="0"/>
        <v>28.560000000000002</v>
      </c>
      <c r="G41" s="12">
        <v>77.6</v>
      </c>
      <c r="H41" s="11">
        <f t="shared" si="1"/>
        <v>46.559999999999995</v>
      </c>
      <c r="I41" s="11">
        <f t="shared" si="2"/>
        <v>75.12</v>
      </c>
      <c r="J41" s="8">
        <v>2</v>
      </c>
      <c r="K41" s="16"/>
    </row>
    <row r="42" spans="1:11" s="1" customFormat="1" ht="30" customHeight="1">
      <c r="A42" s="8" t="s">
        <v>82</v>
      </c>
      <c r="B42" s="8" t="s">
        <v>164</v>
      </c>
      <c r="C42" s="9" t="s">
        <v>169</v>
      </c>
      <c r="D42" s="10" t="s">
        <v>170</v>
      </c>
      <c r="E42" s="8">
        <v>72.7</v>
      </c>
      <c r="F42" s="11">
        <f t="shared" si="0"/>
        <v>29.080000000000002</v>
      </c>
      <c r="G42" s="12">
        <v>75.4</v>
      </c>
      <c r="H42" s="11">
        <f t="shared" si="1"/>
        <v>45.24</v>
      </c>
      <c r="I42" s="11">
        <f t="shared" si="2"/>
        <v>74.32000000000001</v>
      </c>
      <c r="J42" s="8">
        <v>3</v>
      </c>
      <c r="K42" s="16"/>
    </row>
    <row r="43" spans="1:11" s="1" customFormat="1" ht="30" customHeight="1">
      <c r="A43" s="8" t="s">
        <v>82</v>
      </c>
      <c r="B43" s="8" t="s">
        <v>171</v>
      </c>
      <c r="C43" s="9" t="s">
        <v>172</v>
      </c>
      <c r="D43" s="10" t="s">
        <v>173</v>
      </c>
      <c r="E43" s="8">
        <v>71.6</v>
      </c>
      <c r="F43" s="11">
        <f t="shared" si="0"/>
        <v>28.64</v>
      </c>
      <c r="G43" s="12">
        <v>78.6</v>
      </c>
      <c r="H43" s="11">
        <f t="shared" si="1"/>
        <v>47.16</v>
      </c>
      <c r="I43" s="11">
        <f t="shared" si="2"/>
        <v>75.8</v>
      </c>
      <c r="J43" s="8">
        <v>1</v>
      </c>
      <c r="K43" s="16"/>
    </row>
    <row r="44" spans="1:11" s="1" customFormat="1" ht="30" customHeight="1">
      <c r="A44" s="8" t="s">
        <v>82</v>
      </c>
      <c r="B44" s="8" t="s">
        <v>171</v>
      </c>
      <c r="C44" s="9" t="s">
        <v>174</v>
      </c>
      <c r="D44" s="10" t="s">
        <v>175</v>
      </c>
      <c r="E44" s="8">
        <v>68.3</v>
      </c>
      <c r="F44" s="11">
        <f t="shared" si="0"/>
        <v>27.32</v>
      </c>
      <c r="G44" s="12">
        <v>77.4</v>
      </c>
      <c r="H44" s="11">
        <f t="shared" si="1"/>
        <v>46.440000000000005</v>
      </c>
      <c r="I44" s="11">
        <f t="shared" si="2"/>
        <v>73.76</v>
      </c>
      <c r="J44" s="8">
        <v>2</v>
      </c>
      <c r="K44" s="16"/>
    </row>
    <row r="45" spans="1:11" s="1" customFormat="1" ht="30" customHeight="1">
      <c r="A45" s="8" t="s">
        <v>82</v>
      </c>
      <c r="B45" s="8" t="s">
        <v>171</v>
      </c>
      <c r="C45" s="9" t="s">
        <v>176</v>
      </c>
      <c r="D45" s="10" t="s">
        <v>177</v>
      </c>
      <c r="E45" s="8">
        <v>69.1</v>
      </c>
      <c r="F45" s="11">
        <f t="shared" si="0"/>
        <v>27.64</v>
      </c>
      <c r="G45" s="12">
        <v>74.4</v>
      </c>
      <c r="H45" s="11">
        <f t="shared" si="1"/>
        <v>44.64</v>
      </c>
      <c r="I45" s="11">
        <f t="shared" si="2"/>
        <v>72.28</v>
      </c>
      <c r="J45" s="8">
        <v>3</v>
      </c>
      <c r="K45" s="16"/>
    </row>
    <row r="46" spans="1:11" s="1" customFormat="1" ht="30" customHeight="1">
      <c r="A46" s="8" t="s">
        <v>82</v>
      </c>
      <c r="B46" s="8" t="s">
        <v>171</v>
      </c>
      <c r="C46" s="9" t="s">
        <v>178</v>
      </c>
      <c r="D46" s="10" t="s">
        <v>179</v>
      </c>
      <c r="E46" s="8">
        <v>68.5</v>
      </c>
      <c r="F46" s="11">
        <f t="shared" si="0"/>
        <v>27.400000000000002</v>
      </c>
      <c r="G46" s="12">
        <v>68.8</v>
      </c>
      <c r="H46" s="11">
        <f t="shared" si="1"/>
        <v>41.279999999999994</v>
      </c>
      <c r="I46" s="11">
        <f t="shared" si="2"/>
        <v>68.67999999999999</v>
      </c>
      <c r="J46" s="8">
        <v>4</v>
      </c>
      <c r="K46" s="16"/>
    </row>
    <row r="47" spans="1:11" s="1" customFormat="1" ht="30" customHeight="1">
      <c r="A47" s="8" t="s">
        <v>82</v>
      </c>
      <c r="B47" s="8" t="s">
        <v>171</v>
      </c>
      <c r="C47" s="9" t="s">
        <v>180</v>
      </c>
      <c r="D47" s="10" t="s">
        <v>181</v>
      </c>
      <c r="E47" s="8">
        <v>71.2</v>
      </c>
      <c r="F47" s="11">
        <f t="shared" si="0"/>
        <v>28.480000000000004</v>
      </c>
      <c r="G47" s="12">
        <v>0</v>
      </c>
      <c r="H47" s="11">
        <f t="shared" si="1"/>
        <v>0</v>
      </c>
      <c r="I47" s="11">
        <f t="shared" si="2"/>
        <v>28.480000000000004</v>
      </c>
      <c r="J47" s="8"/>
      <c r="K47" s="17" t="s">
        <v>45</v>
      </c>
    </row>
    <row r="48" spans="1:11" s="1" customFormat="1" ht="30" customHeight="1">
      <c r="A48" s="8" t="s">
        <v>82</v>
      </c>
      <c r="B48" s="8" t="s">
        <v>171</v>
      </c>
      <c r="C48" s="9" t="s">
        <v>182</v>
      </c>
      <c r="D48" s="10" t="s">
        <v>183</v>
      </c>
      <c r="E48" s="8">
        <v>67.9</v>
      </c>
      <c r="F48" s="11">
        <f t="shared" si="0"/>
        <v>27.160000000000004</v>
      </c>
      <c r="G48" s="12">
        <v>0</v>
      </c>
      <c r="H48" s="11">
        <f t="shared" si="1"/>
        <v>0</v>
      </c>
      <c r="I48" s="11">
        <f t="shared" si="2"/>
        <v>27.160000000000004</v>
      </c>
      <c r="J48" s="8"/>
      <c r="K48" s="17" t="s">
        <v>45</v>
      </c>
    </row>
    <row r="49" spans="1:11" s="1" customFormat="1" ht="30" customHeight="1">
      <c r="A49" s="8" t="s">
        <v>82</v>
      </c>
      <c r="B49" s="8" t="s">
        <v>184</v>
      </c>
      <c r="C49" s="9" t="s">
        <v>185</v>
      </c>
      <c r="D49" s="10" t="s">
        <v>186</v>
      </c>
      <c r="E49" s="8">
        <v>76.8</v>
      </c>
      <c r="F49" s="11">
        <f t="shared" si="0"/>
        <v>30.72</v>
      </c>
      <c r="G49" s="12">
        <v>72.6</v>
      </c>
      <c r="H49" s="11">
        <f t="shared" si="1"/>
        <v>43.559999999999995</v>
      </c>
      <c r="I49" s="11">
        <f t="shared" si="2"/>
        <v>74.28</v>
      </c>
      <c r="J49" s="8">
        <v>1</v>
      </c>
      <c r="K49" s="17"/>
    </row>
    <row r="50" spans="1:11" s="1" customFormat="1" ht="30" customHeight="1">
      <c r="A50" s="8" t="s">
        <v>82</v>
      </c>
      <c r="B50" s="8" t="s">
        <v>184</v>
      </c>
      <c r="C50" s="9" t="s">
        <v>187</v>
      </c>
      <c r="D50" s="10" t="s">
        <v>188</v>
      </c>
      <c r="E50" s="8">
        <v>80.4</v>
      </c>
      <c r="F50" s="11">
        <f t="shared" si="0"/>
        <v>32.160000000000004</v>
      </c>
      <c r="G50" s="12">
        <v>0</v>
      </c>
      <c r="H50" s="11">
        <f t="shared" si="1"/>
        <v>0</v>
      </c>
      <c r="I50" s="11">
        <f t="shared" si="2"/>
        <v>32.160000000000004</v>
      </c>
      <c r="J50" s="8"/>
      <c r="K50" s="17" t="s">
        <v>45</v>
      </c>
    </row>
    <row r="51" spans="1:11" s="1" customFormat="1" ht="30" customHeight="1">
      <c r="A51" s="8" t="s">
        <v>82</v>
      </c>
      <c r="B51" s="8" t="s">
        <v>184</v>
      </c>
      <c r="C51" s="9" t="s">
        <v>189</v>
      </c>
      <c r="D51" s="10" t="s">
        <v>190</v>
      </c>
      <c r="E51" s="8">
        <v>76.7</v>
      </c>
      <c r="F51" s="11">
        <f t="shared" si="0"/>
        <v>30.680000000000003</v>
      </c>
      <c r="G51" s="12">
        <v>0</v>
      </c>
      <c r="H51" s="11">
        <f t="shared" si="1"/>
        <v>0</v>
      </c>
      <c r="I51" s="11">
        <f t="shared" si="2"/>
        <v>30.680000000000003</v>
      </c>
      <c r="J51" s="8"/>
      <c r="K51" s="17" t="s">
        <v>45</v>
      </c>
    </row>
    <row r="52" spans="1:11" s="1" customFormat="1" ht="30" customHeight="1">
      <c r="A52" s="8" t="s">
        <v>82</v>
      </c>
      <c r="B52" s="8" t="s">
        <v>191</v>
      </c>
      <c r="C52" s="9" t="s">
        <v>192</v>
      </c>
      <c r="D52" s="10" t="s">
        <v>193</v>
      </c>
      <c r="E52" s="8">
        <v>68.3</v>
      </c>
      <c r="F52" s="11">
        <f t="shared" si="0"/>
        <v>27.32</v>
      </c>
      <c r="G52" s="12">
        <v>85.8</v>
      </c>
      <c r="H52" s="11">
        <f t="shared" si="1"/>
        <v>51.48</v>
      </c>
      <c r="I52" s="11">
        <f t="shared" si="2"/>
        <v>78.8</v>
      </c>
      <c r="J52" s="8">
        <v>1</v>
      </c>
      <c r="K52" s="16"/>
    </row>
    <row r="53" spans="1:11" s="1" customFormat="1" ht="30" customHeight="1">
      <c r="A53" s="8" t="s">
        <v>82</v>
      </c>
      <c r="B53" s="8" t="s">
        <v>191</v>
      </c>
      <c r="C53" s="9" t="s">
        <v>194</v>
      </c>
      <c r="D53" s="10" t="s">
        <v>195</v>
      </c>
      <c r="E53" s="8">
        <v>68</v>
      </c>
      <c r="F53" s="11">
        <f t="shared" si="0"/>
        <v>27.200000000000003</v>
      </c>
      <c r="G53" s="12">
        <v>84.2</v>
      </c>
      <c r="H53" s="11">
        <f t="shared" si="1"/>
        <v>50.52</v>
      </c>
      <c r="I53" s="11">
        <f t="shared" si="2"/>
        <v>77.72</v>
      </c>
      <c r="J53" s="8">
        <v>2</v>
      </c>
      <c r="K53" s="16"/>
    </row>
    <row r="54" spans="1:11" s="1" customFormat="1" ht="30" customHeight="1">
      <c r="A54" s="8" t="s">
        <v>82</v>
      </c>
      <c r="B54" s="8" t="s">
        <v>191</v>
      </c>
      <c r="C54" s="9" t="s">
        <v>196</v>
      </c>
      <c r="D54" s="10" t="s">
        <v>197</v>
      </c>
      <c r="E54" s="8">
        <v>68.1</v>
      </c>
      <c r="F54" s="11">
        <f t="shared" si="0"/>
        <v>27.24</v>
      </c>
      <c r="G54" s="12">
        <v>81.4</v>
      </c>
      <c r="H54" s="11">
        <f t="shared" si="1"/>
        <v>48.84</v>
      </c>
      <c r="I54" s="11">
        <f t="shared" si="2"/>
        <v>76.08</v>
      </c>
      <c r="J54" s="8">
        <v>3</v>
      </c>
      <c r="K54" s="16"/>
    </row>
    <row r="55" spans="1:11" s="1" customFormat="1" ht="30" customHeight="1">
      <c r="A55" s="8" t="s">
        <v>82</v>
      </c>
      <c r="B55" s="8" t="s">
        <v>191</v>
      </c>
      <c r="C55" s="9" t="s">
        <v>198</v>
      </c>
      <c r="D55" s="10" t="s">
        <v>199</v>
      </c>
      <c r="E55" s="8">
        <v>67.6</v>
      </c>
      <c r="F55" s="11">
        <f t="shared" si="0"/>
        <v>27.04</v>
      </c>
      <c r="G55" s="12">
        <v>77</v>
      </c>
      <c r="H55" s="11">
        <f t="shared" si="1"/>
        <v>46.199999999999996</v>
      </c>
      <c r="I55" s="11">
        <f t="shared" si="2"/>
        <v>73.24</v>
      </c>
      <c r="J55" s="8">
        <v>4</v>
      </c>
      <c r="K55" s="16"/>
    </row>
    <row r="56" spans="1:11" s="1" customFormat="1" ht="30" customHeight="1">
      <c r="A56" s="8" t="s">
        <v>82</v>
      </c>
      <c r="B56" s="8" t="s">
        <v>191</v>
      </c>
      <c r="C56" s="9" t="s">
        <v>200</v>
      </c>
      <c r="D56" s="10" t="s">
        <v>201</v>
      </c>
      <c r="E56" s="8">
        <v>64.2</v>
      </c>
      <c r="F56" s="11">
        <f t="shared" si="0"/>
        <v>25.680000000000003</v>
      </c>
      <c r="G56" s="12">
        <v>76.2</v>
      </c>
      <c r="H56" s="11">
        <f t="shared" si="1"/>
        <v>45.72</v>
      </c>
      <c r="I56" s="11">
        <f t="shared" si="2"/>
        <v>71.4</v>
      </c>
      <c r="J56" s="8">
        <v>5</v>
      </c>
      <c r="K56" s="16"/>
    </row>
    <row r="57" spans="1:11" s="1" customFormat="1" ht="30" customHeight="1">
      <c r="A57" s="8" t="s">
        <v>82</v>
      </c>
      <c r="B57" s="8" t="s">
        <v>191</v>
      </c>
      <c r="C57" s="9" t="s">
        <v>202</v>
      </c>
      <c r="D57" s="10" t="s">
        <v>203</v>
      </c>
      <c r="E57" s="8">
        <v>65.8</v>
      </c>
      <c r="F57" s="11">
        <f t="shared" si="0"/>
        <v>26.32</v>
      </c>
      <c r="G57" s="12">
        <v>72.2</v>
      </c>
      <c r="H57" s="11">
        <f t="shared" si="1"/>
        <v>43.32</v>
      </c>
      <c r="I57" s="11">
        <f t="shared" si="2"/>
        <v>69.64</v>
      </c>
      <c r="J57" s="8">
        <v>6</v>
      </c>
      <c r="K57" s="16"/>
    </row>
  </sheetData>
  <sheetProtection/>
  <mergeCells count="1">
    <mergeCell ref="A1:K1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G11" sqref="G11"/>
    </sheetView>
  </sheetViews>
  <sheetFormatPr defaultColWidth="9.00390625" defaultRowHeight="14.25"/>
  <cols>
    <col min="1" max="1" width="15.625" style="0" customWidth="1"/>
    <col min="2" max="2" width="11.625" style="0" customWidth="1"/>
    <col min="3" max="3" width="12.50390625" style="0" customWidth="1"/>
    <col min="4" max="4" width="16.50390625" style="0" customWidth="1"/>
    <col min="6" max="6" width="11.75390625" style="0" customWidth="1"/>
    <col min="7" max="7" width="9.00390625" style="2" customWidth="1"/>
    <col min="8" max="8" width="11.375" style="0" customWidth="1"/>
    <col min="10" max="10" width="5.875" style="0" customWidth="1"/>
    <col min="11" max="11" width="6.50390625" style="0" customWidth="1"/>
  </cols>
  <sheetData>
    <row r="1" spans="1:11" ht="33.75" customHeight="1">
      <c r="A1" s="3" t="s">
        <v>0</v>
      </c>
      <c r="B1" s="3"/>
      <c r="C1" s="3"/>
      <c r="D1" s="3"/>
      <c r="E1" s="3"/>
      <c r="F1" s="3"/>
      <c r="G1" s="4"/>
      <c r="H1" s="3"/>
      <c r="I1" s="3"/>
      <c r="J1" s="3"/>
      <c r="K1" s="3"/>
    </row>
    <row r="2" spans="1:11" ht="60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5" t="s">
        <v>9</v>
      </c>
      <c r="J2" s="6" t="s">
        <v>10</v>
      </c>
      <c r="K2" s="5" t="s">
        <v>11</v>
      </c>
    </row>
    <row r="3" spans="1:11" s="1" customFormat="1" ht="30" customHeight="1">
      <c r="A3" s="8" t="s">
        <v>204</v>
      </c>
      <c r="B3" s="8" t="s">
        <v>205</v>
      </c>
      <c r="C3" s="9" t="s">
        <v>206</v>
      </c>
      <c r="D3" s="10" t="s">
        <v>207</v>
      </c>
      <c r="E3" s="8">
        <v>73.1</v>
      </c>
      <c r="F3" s="11">
        <v>29.24</v>
      </c>
      <c r="G3" s="12">
        <v>84.3</v>
      </c>
      <c r="H3" s="11">
        <v>50.58</v>
      </c>
      <c r="I3" s="11">
        <v>79.8</v>
      </c>
      <c r="J3" s="8">
        <v>1</v>
      </c>
      <c r="K3" s="16"/>
    </row>
    <row r="4" spans="1:11" s="1" customFormat="1" ht="30" customHeight="1">
      <c r="A4" s="8" t="s">
        <v>204</v>
      </c>
      <c r="B4" s="8" t="s">
        <v>205</v>
      </c>
      <c r="C4" s="9" t="s">
        <v>208</v>
      </c>
      <c r="D4" s="10" t="s">
        <v>209</v>
      </c>
      <c r="E4" s="8">
        <v>72.5</v>
      </c>
      <c r="F4" s="11">
        <v>29</v>
      </c>
      <c r="G4" s="12">
        <v>82.6</v>
      </c>
      <c r="H4" s="11">
        <v>49.56</v>
      </c>
      <c r="I4" s="11">
        <v>78.6</v>
      </c>
      <c r="J4" s="8">
        <v>2</v>
      </c>
      <c r="K4" s="16"/>
    </row>
    <row r="5" spans="1:11" s="1" customFormat="1" ht="30" customHeight="1">
      <c r="A5" s="8" t="s">
        <v>204</v>
      </c>
      <c r="B5" s="8" t="s">
        <v>205</v>
      </c>
      <c r="C5" s="9" t="s">
        <v>210</v>
      </c>
      <c r="D5" s="10" t="s">
        <v>211</v>
      </c>
      <c r="E5" s="8">
        <v>73.7</v>
      </c>
      <c r="F5" s="11">
        <v>29.48</v>
      </c>
      <c r="G5" s="12">
        <v>78.9</v>
      </c>
      <c r="H5" s="11">
        <v>47.34</v>
      </c>
      <c r="I5" s="11">
        <v>76.8</v>
      </c>
      <c r="J5" s="8">
        <v>3</v>
      </c>
      <c r="K5" s="16"/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workbookViewId="0" topLeftCell="A1">
      <selection activeCell="F12" sqref="F12"/>
    </sheetView>
  </sheetViews>
  <sheetFormatPr defaultColWidth="9.00390625" defaultRowHeight="14.25"/>
  <cols>
    <col min="1" max="1" width="21.625" style="0" customWidth="1"/>
    <col min="2" max="2" width="9.375" style="0" customWidth="1"/>
    <col min="3" max="3" width="11.625" style="0" customWidth="1"/>
    <col min="4" max="4" width="13.875" style="0" customWidth="1"/>
    <col min="6" max="6" width="11.75390625" style="0" customWidth="1"/>
    <col min="7" max="7" width="9.00390625" style="2" customWidth="1"/>
    <col min="8" max="8" width="11.375" style="0" customWidth="1"/>
    <col min="10" max="10" width="5.875" style="0" customWidth="1"/>
    <col min="11" max="11" width="6.50390625" style="0" customWidth="1"/>
  </cols>
  <sheetData>
    <row r="1" spans="1:11" ht="33.75" customHeight="1">
      <c r="A1" s="3" t="s">
        <v>0</v>
      </c>
      <c r="B1" s="3"/>
      <c r="C1" s="3"/>
      <c r="D1" s="3"/>
      <c r="E1" s="3"/>
      <c r="F1" s="3"/>
      <c r="G1" s="4"/>
      <c r="H1" s="3"/>
      <c r="I1" s="3"/>
      <c r="J1" s="3"/>
      <c r="K1" s="3"/>
    </row>
    <row r="2" spans="1:11" ht="54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5" t="s">
        <v>9</v>
      </c>
      <c r="J2" s="6" t="s">
        <v>10</v>
      </c>
      <c r="K2" s="5" t="s">
        <v>11</v>
      </c>
    </row>
    <row r="3" spans="1:11" s="1" customFormat="1" ht="30" customHeight="1">
      <c r="A3" s="8" t="s">
        <v>212</v>
      </c>
      <c r="B3" s="8" t="s">
        <v>213</v>
      </c>
      <c r="C3" s="9" t="s">
        <v>214</v>
      </c>
      <c r="D3" s="26" t="s">
        <v>215</v>
      </c>
      <c r="E3" s="8" t="s">
        <v>216</v>
      </c>
      <c r="F3" s="11">
        <v>28.84</v>
      </c>
      <c r="G3" s="12">
        <v>85.4</v>
      </c>
      <c r="H3" s="11">
        <v>51.24</v>
      </c>
      <c r="I3" s="11">
        <v>80.04</v>
      </c>
      <c r="J3" s="8">
        <v>1</v>
      </c>
      <c r="K3" s="16"/>
    </row>
    <row r="4" spans="1:11" s="1" customFormat="1" ht="30" customHeight="1">
      <c r="A4" s="8" t="s">
        <v>212</v>
      </c>
      <c r="B4" s="8" t="s">
        <v>213</v>
      </c>
      <c r="C4" s="9" t="s">
        <v>217</v>
      </c>
      <c r="D4" s="26" t="s">
        <v>218</v>
      </c>
      <c r="E4" s="8">
        <v>74.2</v>
      </c>
      <c r="F4" s="11">
        <v>29.68</v>
      </c>
      <c r="G4" s="12">
        <v>83.6</v>
      </c>
      <c r="H4" s="11">
        <v>50.16</v>
      </c>
      <c r="I4" s="11">
        <v>79.9</v>
      </c>
      <c r="J4" s="8">
        <v>2</v>
      </c>
      <c r="K4" s="16"/>
    </row>
    <row r="5" spans="1:11" s="1" customFormat="1" ht="30" customHeight="1">
      <c r="A5" s="8" t="s">
        <v>212</v>
      </c>
      <c r="B5" s="8" t="s">
        <v>213</v>
      </c>
      <c r="C5" s="9" t="s">
        <v>219</v>
      </c>
      <c r="D5" s="26" t="s">
        <v>220</v>
      </c>
      <c r="E5" s="8">
        <v>70.9</v>
      </c>
      <c r="F5" s="11">
        <v>28.36</v>
      </c>
      <c r="G5" s="12">
        <v>80.8</v>
      </c>
      <c r="H5" s="11">
        <v>48.48</v>
      </c>
      <c r="I5" s="11">
        <v>76.9</v>
      </c>
      <c r="J5" s="8">
        <v>3</v>
      </c>
      <c r="K5" s="16"/>
    </row>
    <row r="6" spans="1:11" s="1" customFormat="1" ht="30" customHeight="1">
      <c r="A6" s="8" t="s">
        <v>212</v>
      </c>
      <c r="B6" s="8" t="s">
        <v>213</v>
      </c>
      <c r="C6" s="9" t="s">
        <v>221</v>
      </c>
      <c r="D6" s="26" t="s">
        <v>222</v>
      </c>
      <c r="E6" s="8" t="s">
        <v>223</v>
      </c>
      <c r="F6" s="11">
        <v>29.44</v>
      </c>
      <c r="G6" s="12">
        <v>79</v>
      </c>
      <c r="H6" s="11">
        <v>47.4</v>
      </c>
      <c r="I6" s="11">
        <v>76.8</v>
      </c>
      <c r="J6" s="8">
        <v>4</v>
      </c>
      <c r="K6" s="16"/>
    </row>
    <row r="7" spans="1:11" s="1" customFormat="1" ht="30" customHeight="1">
      <c r="A7" s="8" t="s">
        <v>212</v>
      </c>
      <c r="B7" s="8" t="s">
        <v>213</v>
      </c>
      <c r="C7" s="9" t="s">
        <v>224</v>
      </c>
      <c r="D7" s="26" t="s">
        <v>225</v>
      </c>
      <c r="E7" s="8" t="s">
        <v>226</v>
      </c>
      <c r="F7" s="11">
        <v>28.12</v>
      </c>
      <c r="G7" s="12">
        <v>78.2</v>
      </c>
      <c r="H7" s="11">
        <v>46.92</v>
      </c>
      <c r="I7" s="11">
        <v>75</v>
      </c>
      <c r="J7" s="8">
        <v>5</v>
      </c>
      <c r="K7" s="16"/>
    </row>
    <row r="8" spans="1:11" s="1" customFormat="1" ht="30" customHeight="1">
      <c r="A8" s="8" t="s">
        <v>212</v>
      </c>
      <c r="B8" s="8" t="s">
        <v>213</v>
      </c>
      <c r="C8" s="9" t="s">
        <v>227</v>
      </c>
      <c r="D8" s="26" t="s">
        <v>228</v>
      </c>
      <c r="E8" s="8" t="s">
        <v>226</v>
      </c>
      <c r="F8" s="11">
        <v>28.12</v>
      </c>
      <c r="G8" s="12">
        <v>76.6</v>
      </c>
      <c r="H8" s="11">
        <v>45.96</v>
      </c>
      <c r="I8" s="11">
        <v>74.1</v>
      </c>
      <c r="J8" s="8">
        <v>6</v>
      </c>
      <c r="K8" s="16"/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workbookViewId="0" topLeftCell="A1">
      <selection activeCell="F16" sqref="F16"/>
    </sheetView>
  </sheetViews>
  <sheetFormatPr defaultColWidth="9.00390625" defaultRowHeight="14.25"/>
  <cols>
    <col min="1" max="1" width="21.625" style="0" customWidth="1"/>
    <col min="2" max="2" width="9.375" style="0" customWidth="1"/>
    <col min="3" max="3" width="11.625" style="0" customWidth="1"/>
    <col min="4" max="4" width="13.875" style="0" customWidth="1"/>
    <col min="6" max="6" width="11.75390625" style="0" customWidth="1"/>
    <col min="7" max="7" width="9.00390625" style="2" customWidth="1"/>
    <col min="8" max="8" width="11.375" style="0" customWidth="1"/>
    <col min="10" max="10" width="5.875" style="0" customWidth="1"/>
    <col min="11" max="11" width="6.50390625" style="0" customWidth="1"/>
  </cols>
  <sheetData>
    <row r="1" spans="1:11" ht="33.75" customHeight="1">
      <c r="A1" s="3" t="s">
        <v>0</v>
      </c>
      <c r="B1" s="3"/>
      <c r="C1" s="3"/>
      <c r="D1" s="3"/>
      <c r="E1" s="3"/>
      <c r="F1" s="3"/>
      <c r="G1" s="4"/>
      <c r="H1" s="3"/>
      <c r="I1" s="3"/>
      <c r="J1" s="3"/>
      <c r="K1" s="3"/>
    </row>
    <row r="2" spans="1:11" ht="48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5" t="s">
        <v>9</v>
      </c>
      <c r="J2" s="6" t="s">
        <v>10</v>
      </c>
      <c r="K2" s="5" t="s">
        <v>11</v>
      </c>
    </row>
    <row r="3" spans="1:11" s="1" customFormat="1" ht="30" customHeight="1">
      <c r="A3" s="8" t="s">
        <v>229</v>
      </c>
      <c r="B3" s="8" t="s">
        <v>230</v>
      </c>
      <c r="C3" s="9" t="s">
        <v>231</v>
      </c>
      <c r="D3" s="10" t="s">
        <v>232</v>
      </c>
      <c r="E3" s="8">
        <v>67.6</v>
      </c>
      <c r="F3" s="11">
        <f aca="true" t="shared" si="0" ref="F3:F8">ROUND(E3*0.4,1)</f>
        <v>27</v>
      </c>
      <c r="G3" s="12">
        <v>82.8</v>
      </c>
      <c r="H3" s="11">
        <f aca="true" t="shared" si="1" ref="H3:H8">ROUND(G3*0.6,1)</f>
        <v>49.7</v>
      </c>
      <c r="I3" s="11">
        <f aca="true" t="shared" si="2" ref="I3:I8">F3+H3</f>
        <v>76.7</v>
      </c>
      <c r="J3" s="8">
        <v>1</v>
      </c>
      <c r="K3" s="16"/>
    </row>
    <row r="4" spans="1:11" s="1" customFormat="1" ht="30" customHeight="1">
      <c r="A4" s="8" t="s">
        <v>229</v>
      </c>
      <c r="B4" s="8" t="s">
        <v>230</v>
      </c>
      <c r="C4" s="9" t="s">
        <v>233</v>
      </c>
      <c r="D4" s="10" t="s">
        <v>234</v>
      </c>
      <c r="E4" s="8">
        <v>68.6</v>
      </c>
      <c r="F4" s="11">
        <f t="shared" si="0"/>
        <v>27.4</v>
      </c>
      <c r="G4" s="12">
        <v>78.4</v>
      </c>
      <c r="H4" s="11">
        <f t="shared" si="1"/>
        <v>47</v>
      </c>
      <c r="I4" s="11">
        <f t="shared" si="2"/>
        <v>74.4</v>
      </c>
      <c r="J4" s="8">
        <v>2</v>
      </c>
      <c r="K4" s="16"/>
    </row>
    <row r="5" spans="1:11" s="1" customFormat="1" ht="30" customHeight="1">
      <c r="A5" s="8" t="s">
        <v>229</v>
      </c>
      <c r="B5" s="8" t="s">
        <v>230</v>
      </c>
      <c r="C5" s="9" t="s">
        <v>235</v>
      </c>
      <c r="D5" s="10" t="s">
        <v>236</v>
      </c>
      <c r="E5" s="8">
        <v>68.6</v>
      </c>
      <c r="F5" s="11">
        <f t="shared" si="0"/>
        <v>27.4</v>
      </c>
      <c r="G5" s="12">
        <v>78.1</v>
      </c>
      <c r="H5" s="11">
        <f t="shared" si="1"/>
        <v>46.9</v>
      </c>
      <c r="I5" s="11">
        <f t="shared" si="2"/>
        <v>74.3</v>
      </c>
      <c r="J5" s="8">
        <v>3</v>
      </c>
      <c r="K5" s="16"/>
    </row>
    <row r="6" spans="1:11" s="1" customFormat="1" ht="30" customHeight="1">
      <c r="A6" s="8" t="s">
        <v>229</v>
      </c>
      <c r="B6" s="8" t="s">
        <v>237</v>
      </c>
      <c r="C6" s="9" t="s">
        <v>238</v>
      </c>
      <c r="D6" s="10" t="s">
        <v>239</v>
      </c>
      <c r="E6" s="8">
        <v>72.9</v>
      </c>
      <c r="F6" s="15">
        <v>29.16</v>
      </c>
      <c r="G6" s="12">
        <v>83.1</v>
      </c>
      <c r="H6" s="15">
        <v>49.86</v>
      </c>
      <c r="I6" s="15">
        <f t="shared" si="2"/>
        <v>79.02</v>
      </c>
      <c r="J6" s="8">
        <v>1</v>
      </c>
      <c r="K6" s="16"/>
    </row>
    <row r="7" spans="1:11" s="1" customFormat="1" ht="30" customHeight="1">
      <c r="A7" s="8" t="s">
        <v>229</v>
      </c>
      <c r="B7" s="8" t="s">
        <v>237</v>
      </c>
      <c r="C7" s="9" t="s">
        <v>240</v>
      </c>
      <c r="D7" s="10" t="s">
        <v>241</v>
      </c>
      <c r="E7" s="8">
        <v>77.4</v>
      </c>
      <c r="F7" s="15">
        <v>30.96</v>
      </c>
      <c r="G7" s="12">
        <v>80</v>
      </c>
      <c r="H7" s="15">
        <f t="shared" si="1"/>
        <v>48</v>
      </c>
      <c r="I7" s="15">
        <f t="shared" si="2"/>
        <v>78.96000000000001</v>
      </c>
      <c r="J7" s="8">
        <v>2</v>
      </c>
      <c r="K7" s="16"/>
    </row>
    <row r="8" spans="1:11" s="1" customFormat="1" ht="30" customHeight="1">
      <c r="A8" s="8" t="s">
        <v>229</v>
      </c>
      <c r="B8" s="8" t="s">
        <v>237</v>
      </c>
      <c r="C8" s="9" t="s">
        <v>242</v>
      </c>
      <c r="D8" s="10" t="s">
        <v>243</v>
      </c>
      <c r="E8" s="8">
        <v>72</v>
      </c>
      <c r="F8" s="11">
        <f t="shared" si="0"/>
        <v>28.8</v>
      </c>
      <c r="G8" s="12">
        <v>77.6</v>
      </c>
      <c r="H8" s="11">
        <f t="shared" si="1"/>
        <v>46.6</v>
      </c>
      <c r="I8" s="11">
        <f t="shared" si="2"/>
        <v>75.4</v>
      </c>
      <c r="J8" s="8">
        <v>3</v>
      </c>
      <c r="K8" s="16"/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100" workbookViewId="0" topLeftCell="A13">
      <selection activeCell="C15" sqref="C15"/>
    </sheetView>
  </sheetViews>
  <sheetFormatPr defaultColWidth="9.00390625" defaultRowHeight="14.25"/>
  <cols>
    <col min="1" max="1" width="14.75390625" style="0" customWidth="1"/>
    <col min="2" max="2" width="16.875" style="0" customWidth="1"/>
    <col min="3" max="3" width="11.625" style="0" customWidth="1"/>
    <col min="4" max="4" width="13.875" style="0" customWidth="1"/>
    <col min="5" max="5" width="7.875" style="0" customWidth="1"/>
    <col min="6" max="6" width="11.75390625" style="0" customWidth="1"/>
    <col min="7" max="7" width="6.50390625" style="18" customWidth="1"/>
    <col min="8" max="8" width="11.375" style="0" customWidth="1"/>
    <col min="10" max="10" width="5.875" style="0" customWidth="1"/>
    <col min="11" max="11" width="6.50390625" style="0" customWidth="1"/>
  </cols>
  <sheetData>
    <row r="1" spans="1:11" ht="33.75" customHeight="1">
      <c r="A1" s="3" t="s">
        <v>0</v>
      </c>
      <c r="B1" s="3"/>
      <c r="C1" s="3"/>
      <c r="D1" s="3"/>
      <c r="E1" s="3"/>
      <c r="F1" s="3"/>
      <c r="G1" s="4"/>
      <c r="H1" s="3"/>
      <c r="I1" s="3"/>
      <c r="J1" s="3"/>
      <c r="K1" s="3"/>
    </row>
    <row r="2" spans="1:11" ht="52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5" t="s">
        <v>9</v>
      </c>
      <c r="J2" s="6" t="s">
        <v>10</v>
      </c>
      <c r="K2" s="5" t="s">
        <v>11</v>
      </c>
    </row>
    <row r="3" spans="1:11" s="1" customFormat="1" ht="30" customHeight="1">
      <c r="A3" s="8" t="s">
        <v>244</v>
      </c>
      <c r="B3" s="8" t="s">
        <v>245</v>
      </c>
      <c r="C3" s="9" t="s">
        <v>246</v>
      </c>
      <c r="D3" s="10" t="s">
        <v>247</v>
      </c>
      <c r="E3" s="8">
        <v>75.2</v>
      </c>
      <c r="F3" s="15">
        <v>30.08</v>
      </c>
      <c r="G3" s="12">
        <v>87.2</v>
      </c>
      <c r="H3" s="15">
        <f>G3*0.6</f>
        <v>52.32</v>
      </c>
      <c r="I3" s="15">
        <f aca="true" t="shared" si="0" ref="I3:I13">F3+H3</f>
        <v>82.4</v>
      </c>
      <c r="J3" s="8">
        <v>1</v>
      </c>
      <c r="K3" s="16"/>
    </row>
    <row r="4" spans="1:11" s="1" customFormat="1" ht="30" customHeight="1">
      <c r="A4" s="8" t="s">
        <v>244</v>
      </c>
      <c r="B4" s="8" t="s">
        <v>245</v>
      </c>
      <c r="C4" s="9" t="s">
        <v>248</v>
      </c>
      <c r="D4" s="10" t="s">
        <v>249</v>
      </c>
      <c r="E4" s="8">
        <v>71.8</v>
      </c>
      <c r="F4" s="15">
        <f aca="true" t="shared" si="1" ref="F3:F30">E4*0.4</f>
        <v>28.72</v>
      </c>
      <c r="G4" s="12">
        <v>89.4</v>
      </c>
      <c r="H4" s="15">
        <f aca="true" t="shared" si="2" ref="H3:H13">G4*0.6</f>
        <v>53.64</v>
      </c>
      <c r="I4" s="15">
        <f t="shared" si="0"/>
        <v>82.36</v>
      </c>
      <c r="J4" s="8">
        <v>2</v>
      </c>
      <c r="K4" s="16"/>
    </row>
    <row r="5" spans="1:11" s="1" customFormat="1" ht="30" customHeight="1">
      <c r="A5" s="8" t="s">
        <v>244</v>
      </c>
      <c r="B5" s="8" t="s">
        <v>245</v>
      </c>
      <c r="C5" s="9" t="s">
        <v>250</v>
      </c>
      <c r="D5" s="10" t="s">
        <v>251</v>
      </c>
      <c r="E5" s="8">
        <v>80.3</v>
      </c>
      <c r="F5" s="11">
        <f t="shared" si="1"/>
        <v>32.12</v>
      </c>
      <c r="G5" s="12">
        <v>83.4</v>
      </c>
      <c r="H5" s="11">
        <f t="shared" si="2"/>
        <v>50.04</v>
      </c>
      <c r="I5" s="11">
        <f t="shared" si="0"/>
        <v>82.16</v>
      </c>
      <c r="J5" s="8">
        <v>3</v>
      </c>
      <c r="K5" s="16"/>
    </row>
    <row r="6" spans="1:11" s="1" customFormat="1" ht="30" customHeight="1">
      <c r="A6" s="8" t="s">
        <v>244</v>
      </c>
      <c r="B6" s="8" t="s">
        <v>245</v>
      </c>
      <c r="C6" s="9" t="s">
        <v>252</v>
      </c>
      <c r="D6" s="10" t="s">
        <v>253</v>
      </c>
      <c r="E6" s="8">
        <v>77.6</v>
      </c>
      <c r="F6" s="11">
        <f t="shared" si="1"/>
        <v>31.04</v>
      </c>
      <c r="G6" s="12">
        <v>84.4</v>
      </c>
      <c r="H6" s="11">
        <f t="shared" si="2"/>
        <v>50.64</v>
      </c>
      <c r="I6" s="11">
        <f t="shared" si="0"/>
        <v>81.68</v>
      </c>
      <c r="J6" s="8">
        <v>4</v>
      </c>
      <c r="K6" s="16"/>
    </row>
    <row r="7" spans="1:11" s="1" customFormat="1" ht="30" customHeight="1">
      <c r="A7" s="8" t="s">
        <v>244</v>
      </c>
      <c r="B7" s="8" t="s">
        <v>245</v>
      </c>
      <c r="C7" s="9" t="s">
        <v>254</v>
      </c>
      <c r="D7" s="10" t="s">
        <v>255</v>
      </c>
      <c r="E7" s="8">
        <v>77.5</v>
      </c>
      <c r="F7" s="11">
        <f t="shared" si="1"/>
        <v>31</v>
      </c>
      <c r="G7" s="12">
        <v>83.6</v>
      </c>
      <c r="H7" s="11">
        <f t="shared" si="2"/>
        <v>50.16</v>
      </c>
      <c r="I7" s="11">
        <f t="shared" si="0"/>
        <v>81.16</v>
      </c>
      <c r="J7" s="8">
        <v>5</v>
      </c>
      <c r="K7" s="16"/>
    </row>
    <row r="8" spans="1:11" s="1" customFormat="1" ht="30" customHeight="1">
      <c r="A8" s="8" t="s">
        <v>244</v>
      </c>
      <c r="B8" s="8" t="s">
        <v>245</v>
      </c>
      <c r="C8" s="9" t="s">
        <v>256</v>
      </c>
      <c r="D8" s="10" t="s">
        <v>257</v>
      </c>
      <c r="E8" s="8">
        <v>71.4</v>
      </c>
      <c r="F8" s="11">
        <f t="shared" si="1"/>
        <v>28.560000000000002</v>
      </c>
      <c r="G8" s="12">
        <v>82.8</v>
      </c>
      <c r="H8" s="11">
        <f t="shared" si="2"/>
        <v>49.68</v>
      </c>
      <c r="I8" s="11">
        <f t="shared" si="0"/>
        <v>78.24000000000001</v>
      </c>
      <c r="J8" s="8">
        <v>6</v>
      </c>
      <c r="K8" s="16"/>
    </row>
    <row r="9" spans="1:11" s="1" customFormat="1" ht="30" customHeight="1">
      <c r="A9" s="8" t="s">
        <v>244</v>
      </c>
      <c r="B9" s="8" t="s">
        <v>258</v>
      </c>
      <c r="C9" s="9" t="s">
        <v>259</v>
      </c>
      <c r="D9" s="10" t="s">
        <v>260</v>
      </c>
      <c r="E9" s="8">
        <v>72.6</v>
      </c>
      <c r="F9" s="11">
        <f t="shared" si="1"/>
        <v>29.04</v>
      </c>
      <c r="G9" s="12">
        <v>90.6</v>
      </c>
      <c r="H9" s="11">
        <f t="shared" si="2"/>
        <v>54.35999999999999</v>
      </c>
      <c r="I9" s="11">
        <f t="shared" si="0"/>
        <v>83.39999999999999</v>
      </c>
      <c r="J9" s="8">
        <v>1</v>
      </c>
      <c r="K9" s="16"/>
    </row>
    <row r="10" spans="1:11" s="1" customFormat="1" ht="30" customHeight="1">
      <c r="A10" s="8" t="s">
        <v>244</v>
      </c>
      <c r="B10" s="8" t="s">
        <v>258</v>
      </c>
      <c r="C10" s="9" t="s">
        <v>261</v>
      </c>
      <c r="D10" s="10" t="s">
        <v>262</v>
      </c>
      <c r="E10" s="8">
        <v>82.9</v>
      </c>
      <c r="F10" s="11">
        <f t="shared" si="1"/>
        <v>33.160000000000004</v>
      </c>
      <c r="G10" s="12">
        <v>83</v>
      </c>
      <c r="H10" s="11">
        <f t="shared" si="2"/>
        <v>49.8</v>
      </c>
      <c r="I10" s="11">
        <f t="shared" si="0"/>
        <v>82.96000000000001</v>
      </c>
      <c r="J10" s="8">
        <v>2</v>
      </c>
      <c r="K10" s="16"/>
    </row>
    <row r="11" spans="1:11" s="1" customFormat="1" ht="30" customHeight="1">
      <c r="A11" s="8" t="s">
        <v>244</v>
      </c>
      <c r="B11" s="8" t="s">
        <v>258</v>
      </c>
      <c r="C11" s="9" t="s">
        <v>263</v>
      </c>
      <c r="D11" s="10" t="s">
        <v>264</v>
      </c>
      <c r="E11" s="8">
        <v>73.4</v>
      </c>
      <c r="F11" s="11">
        <f t="shared" si="1"/>
        <v>29.360000000000003</v>
      </c>
      <c r="G11" s="12">
        <v>87</v>
      </c>
      <c r="H11" s="11">
        <f t="shared" si="2"/>
        <v>52.199999999999996</v>
      </c>
      <c r="I11" s="11">
        <f t="shared" si="0"/>
        <v>81.56</v>
      </c>
      <c r="J11" s="8">
        <v>3</v>
      </c>
      <c r="K11" s="16"/>
    </row>
    <row r="12" spans="1:11" s="1" customFormat="1" ht="30" customHeight="1">
      <c r="A12" s="8" t="s">
        <v>244</v>
      </c>
      <c r="B12" s="8" t="s">
        <v>258</v>
      </c>
      <c r="C12" s="9" t="s">
        <v>265</v>
      </c>
      <c r="D12" s="10" t="s">
        <v>266</v>
      </c>
      <c r="E12" s="8">
        <v>76.9</v>
      </c>
      <c r="F12" s="11">
        <f t="shared" si="1"/>
        <v>30.760000000000005</v>
      </c>
      <c r="G12" s="12">
        <v>84.6</v>
      </c>
      <c r="H12" s="11">
        <f t="shared" si="2"/>
        <v>50.76</v>
      </c>
      <c r="I12" s="11">
        <f t="shared" si="0"/>
        <v>81.52000000000001</v>
      </c>
      <c r="J12" s="8">
        <v>4</v>
      </c>
      <c r="K12" s="16"/>
    </row>
    <row r="13" spans="1:11" s="1" customFormat="1" ht="30" customHeight="1">
      <c r="A13" s="8" t="s">
        <v>244</v>
      </c>
      <c r="B13" s="8" t="s">
        <v>258</v>
      </c>
      <c r="C13" s="9" t="s">
        <v>267</v>
      </c>
      <c r="D13" s="10" t="s">
        <v>268</v>
      </c>
      <c r="E13" s="8">
        <v>75.7</v>
      </c>
      <c r="F13" s="11">
        <f t="shared" si="1"/>
        <v>30.28</v>
      </c>
      <c r="G13" s="12">
        <v>82.4</v>
      </c>
      <c r="H13" s="11">
        <f t="shared" si="2"/>
        <v>49.440000000000005</v>
      </c>
      <c r="I13" s="11">
        <f t="shared" si="0"/>
        <v>79.72</v>
      </c>
      <c r="J13" s="8">
        <v>5</v>
      </c>
      <c r="K13" s="16"/>
    </row>
    <row r="14" spans="1:11" s="1" customFormat="1" ht="30" customHeight="1">
      <c r="A14" s="8" t="s">
        <v>244</v>
      </c>
      <c r="B14" s="8" t="s">
        <v>258</v>
      </c>
      <c r="C14" s="9" t="s">
        <v>269</v>
      </c>
      <c r="D14" s="10" t="s">
        <v>270</v>
      </c>
      <c r="E14" s="8">
        <v>77</v>
      </c>
      <c r="F14" s="11">
        <f t="shared" si="1"/>
        <v>30.8</v>
      </c>
      <c r="G14" s="12">
        <v>0</v>
      </c>
      <c r="H14" s="11">
        <v>0</v>
      </c>
      <c r="I14" s="11">
        <v>30.8</v>
      </c>
      <c r="J14" s="8"/>
      <c r="K14" s="8" t="s">
        <v>45</v>
      </c>
    </row>
    <row r="15" spans="1:11" s="1" customFormat="1" ht="30" customHeight="1">
      <c r="A15" s="8" t="s">
        <v>244</v>
      </c>
      <c r="B15" s="8" t="s">
        <v>271</v>
      </c>
      <c r="C15" s="9" t="s">
        <v>272</v>
      </c>
      <c r="D15" s="10" t="s">
        <v>273</v>
      </c>
      <c r="E15" s="8">
        <v>55.8</v>
      </c>
      <c r="F15" s="11">
        <f t="shared" si="1"/>
        <v>22.32</v>
      </c>
      <c r="G15" s="12">
        <v>85</v>
      </c>
      <c r="H15" s="11">
        <f aca="true" t="shared" si="3" ref="H15:H30">G15*0.6</f>
        <v>51</v>
      </c>
      <c r="I15" s="11">
        <f aca="true" t="shared" si="4" ref="I15:I30">F15+H15</f>
        <v>73.32</v>
      </c>
      <c r="J15" s="8">
        <v>1</v>
      </c>
      <c r="K15" s="16"/>
    </row>
    <row r="16" spans="1:11" s="1" customFormat="1" ht="30" customHeight="1">
      <c r="A16" s="8" t="s">
        <v>244</v>
      </c>
      <c r="B16" s="8" t="s">
        <v>271</v>
      </c>
      <c r="C16" s="9" t="s">
        <v>274</v>
      </c>
      <c r="D16" s="10" t="s">
        <v>275</v>
      </c>
      <c r="E16" s="8">
        <v>49.2</v>
      </c>
      <c r="F16" s="11">
        <f t="shared" si="1"/>
        <v>19.680000000000003</v>
      </c>
      <c r="G16" s="12">
        <v>82.6</v>
      </c>
      <c r="H16" s="11">
        <f t="shared" si="3"/>
        <v>49.559999999999995</v>
      </c>
      <c r="I16" s="11">
        <f t="shared" si="4"/>
        <v>69.24</v>
      </c>
      <c r="J16" s="8">
        <v>2</v>
      </c>
      <c r="K16" s="16"/>
    </row>
    <row r="17" spans="1:11" s="1" customFormat="1" ht="30" customHeight="1">
      <c r="A17" s="8" t="s">
        <v>244</v>
      </c>
      <c r="B17" s="8" t="s">
        <v>276</v>
      </c>
      <c r="C17" s="9" t="s">
        <v>277</v>
      </c>
      <c r="D17" s="10" t="s">
        <v>278</v>
      </c>
      <c r="E17" s="8">
        <v>75</v>
      </c>
      <c r="F17" s="11">
        <f t="shared" si="1"/>
        <v>30</v>
      </c>
      <c r="G17" s="12">
        <v>80.6</v>
      </c>
      <c r="H17" s="11">
        <f t="shared" si="3"/>
        <v>48.35999999999999</v>
      </c>
      <c r="I17" s="11">
        <f t="shared" si="4"/>
        <v>78.35999999999999</v>
      </c>
      <c r="J17" s="8">
        <v>1</v>
      </c>
      <c r="K17" s="16"/>
    </row>
    <row r="18" spans="1:11" s="1" customFormat="1" ht="30" customHeight="1">
      <c r="A18" s="8" t="s">
        <v>244</v>
      </c>
      <c r="B18" s="8" t="s">
        <v>276</v>
      </c>
      <c r="C18" s="9" t="s">
        <v>279</v>
      </c>
      <c r="D18" s="10" t="s">
        <v>280</v>
      </c>
      <c r="E18" s="8">
        <v>63.2</v>
      </c>
      <c r="F18" s="11">
        <f t="shared" si="1"/>
        <v>25.28</v>
      </c>
      <c r="G18" s="12">
        <v>85.4</v>
      </c>
      <c r="H18" s="11">
        <f t="shared" si="3"/>
        <v>51.24</v>
      </c>
      <c r="I18" s="11">
        <f t="shared" si="4"/>
        <v>76.52000000000001</v>
      </c>
      <c r="J18" s="8">
        <v>2</v>
      </c>
      <c r="K18" s="16"/>
    </row>
    <row r="19" spans="1:11" s="1" customFormat="1" ht="30" customHeight="1">
      <c r="A19" s="8" t="s">
        <v>244</v>
      </c>
      <c r="B19" s="8" t="s">
        <v>276</v>
      </c>
      <c r="C19" s="9" t="s">
        <v>281</v>
      </c>
      <c r="D19" s="10" t="s">
        <v>282</v>
      </c>
      <c r="E19" s="8">
        <v>65.1</v>
      </c>
      <c r="F19" s="11">
        <f t="shared" si="1"/>
        <v>26.04</v>
      </c>
      <c r="G19" s="12">
        <v>82.8</v>
      </c>
      <c r="H19" s="11">
        <f t="shared" si="3"/>
        <v>49.68</v>
      </c>
      <c r="I19" s="11">
        <f t="shared" si="4"/>
        <v>75.72</v>
      </c>
      <c r="J19" s="8">
        <v>3</v>
      </c>
      <c r="K19" s="16"/>
    </row>
    <row r="20" spans="1:11" s="1" customFormat="1" ht="30" customHeight="1">
      <c r="A20" s="8" t="s">
        <v>244</v>
      </c>
      <c r="B20" s="8" t="s">
        <v>276</v>
      </c>
      <c r="C20" s="9" t="s">
        <v>283</v>
      </c>
      <c r="D20" s="10" t="s">
        <v>284</v>
      </c>
      <c r="E20" s="8">
        <v>68</v>
      </c>
      <c r="F20" s="11">
        <f t="shared" si="1"/>
        <v>27.200000000000003</v>
      </c>
      <c r="G20" s="12">
        <v>80.4</v>
      </c>
      <c r="H20" s="11">
        <f t="shared" si="3"/>
        <v>48.24</v>
      </c>
      <c r="I20" s="11">
        <f t="shared" si="4"/>
        <v>75.44</v>
      </c>
      <c r="J20" s="8">
        <v>4</v>
      </c>
      <c r="K20" s="16"/>
    </row>
    <row r="21" spans="1:11" s="1" customFormat="1" ht="30" customHeight="1">
      <c r="A21" s="8" t="s">
        <v>244</v>
      </c>
      <c r="B21" s="8" t="s">
        <v>276</v>
      </c>
      <c r="C21" s="9" t="s">
        <v>285</v>
      </c>
      <c r="D21" s="10" t="s">
        <v>286</v>
      </c>
      <c r="E21" s="8">
        <v>72.8</v>
      </c>
      <c r="F21" s="11">
        <f t="shared" si="1"/>
        <v>29.12</v>
      </c>
      <c r="G21" s="12">
        <v>76.8</v>
      </c>
      <c r="H21" s="11">
        <f t="shared" si="3"/>
        <v>46.08</v>
      </c>
      <c r="I21" s="11">
        <f t="shared" si="4"/>
        <v>75.2</v>
      </c>
      <c r="J21" s="8">
        <v>5</v>
      </c>
      <c r="K21" s="16"/>
    </row>
    <row r="22" spans="1:11" s="1" customFormat="1" ht="30" customHeight="1">
      <c r="A22" s="8" t="s">
        <v>244</v>
      </c>
      <c r="B22" s="8" t="s">
        <v>276</v>
      </c>
      <c r="C22" s="9" t="s">
        <v>287</v>
      </c>
      <c r="D22" s="10" t="s">
        <v>288</v>
      </c>
      <c r="E22" s="8">
        <v>62.5</v>
      </c>
      <c r="F22" s="11">
        <f t="shared" si="1"/>
        <v>25</v>
      </c>
      <c r="G22" s="12">
        <v>80.2</v>
      </c>
      <c r="H22" s="11">
        <f t="shared" si="3"/>
        <v>48.12</v>
      </c>
      <c r="I22" s="11">
        <f t="shared" si="4"/>
        <v>73.12</v>
      </c>
      <c r="J22" s="8">
        <v>6</v>
      </c>
      <c r="K22" s="16"/>
    </row>
    <row r="23" spans="1:11" s="1" customFormat="1" ht="30" customHeight="1">
      <c r="A23" s="8" t="s">
        <v>244</v>
      </c>
      <c r="B23" s="8" t="s">
        <v>276</v>
      </c>
      <c r="C23" s="9" t="s">
        <v>289</v>
      </c>
      <c r="D23" s="10" t="s">
        <v>290</v>
      </c>
      <c r="E23" s="8">
        <v>63</v>
      </c>
      <c r="F23" s="11">
        <f t="shared" si="1"/>
        <v>25.200000000000003</v>
      </c>
      <c r="G23" s="12">
        <v>78.2</v>
      </c>
      <c r="H23" s="11">
        <f t="shared" si="3"/>
        <v>46.92</v>
      </c>
      <c r="I23" s="11">
        <f t="shared" si="4"/>
        <v>72.12</v>
      </c>
      <c r="J23" s="8">
        <v>7</v>
      </c>
      <c r="K23" s="16"/>
    </row>
    <row r="24" spans="1:11" s="1" customFormat="1" ht="30" customHeight="1">
      <c r="A24" s="8" t="s">
        <v>244</v>
      </c>
      <c r="B24" s="8" t="s">
        <v>276</v>
      </c>
      <c r="C24" s="9" t="s">
        <v>291</v>
      </c>
      <c r="D24" s="10" t="s">
        <v>292</v>
      </c>
      <c r="E24" s="8">
        <v>62.1</v>
      </c>
      <c r="F24" s="11">
        <f t="shared" si="1"/>
        <v>24.840000000000003</v>
      </c>
      <c r="G24" s="12">
        <v>77.4</v>
      </c>
      <c r="H24" s="11">
        <f t="shared" si="3"/>
        <v>46.440000000000005</v>
      </c>
      <c r="I24" s="11">
        <f t="shared" si="4"/>
        <v>71.28</v>
      </c>
      <c r="J24" s="8">
        <v>8</v>
      </c>
      <c r="K24" s="16"/>
    </row>
    <row r="25" spans="1:11" s="1" customFormat="1" ht="30" customHeight="1">
      <c r="A25" s="8" t="s">
        <v>244</v>
      </c>
      <c r="B25" s="8" t="s">
        <v>276</v>
      </c>
      <c r="C25" s="9" t="s">
        <v>293</v>
      </c>
      <c r="D25" s="10" t="s">
        <v>294</v>
      </c>
      <c r="E25" s="8">
        <v>62</v>
      </c>
      <c r="F25" s="11">
        <f t="shared" si="1"/>
        <v>24.8</v>
      </c>
      <c r="G25" s="12">
        <v>76.6</v>
      </c>
      <c r="H25" s="11">
        <f t="shared" si="3"/>
        <v>45.959999999999994</v>
      </c>
      <c r="I25" s="11">
        <f t="shared" si="4"/>
        <v>70.75999999999999</v>
      </c>
      <c r="J25" s="8">
        <v>9</v>
      </c>
      <c r="K25" s="16"/>
    </row>
    <row r="26" spans="1:11" s="1" customFormat="1" ht="30" customHeight="1">
      <c r="A26" s="8" t="s">
        <v>244</v>
      </c>
      <c r="B26" s="8" t="s">
        <v>295</v>
      </c>
      <c r="C26" s="9" t="s">
        <v>296</v>
      </c>
      <c r="D26" s="10" t="s">
        <v>297</v>
      </c>
      <c r="E26" s="8">
        <v>66.3</v>
      </c>
      <c r="F26" s="11">
        <f t="shared" si="1"/>
        <v>26.52</v>
      </c>
      <c r="G26" s="12">
        <v>89.8</v>
      </c>
      <c r="H26" s="11">
        <f t="shared" si="3"/>
        <v>53.879999999999995</v>
      </c>
      <c r="I26" s="11">
        <f t="shared" si="4"/>
        <v>80.39999999999999</v>
      </c>
      <c r="J26" s="8">
        <v>1</v>
      </c>
      <c r="K26" s="16"/>
    </row>
    <row r="27" spans="1:11" s="1" customFormat="1" ht="30" customHeight="1">
      <c r="A27" s="8" t="s">
        <v>244</v>
      </c>
      <c r="B27" s="8" t="s">
        <v>295</v>
      </c>
      <c r="C27" s="9" t="s">
        <v>298</v>
      </c>
      <c r="D27" s="10" t="s">
        <v>299</v>
      </c>
      <c r="E27" s="8">
        <v>66.1</v>
      </c>
      <c r="F27" s="11">
        <f t="shared" si="1"/>
        <v>26.439999999999998</v>
      </c>
      <c r="G27" s="12">
        <v>85.4</v>
      </c>
      <c r="H27" s="11">
        <f t="shared" si="3"/>
        <v>51.24</v>
      </c>
      <c r="I27" s="11">
        <f t="shared" si="4"/>
        <v>77.68</v>
      </c>
      <c r="J27" s="8">
        <v>2</v>
      </c>
      <c r="K27" s="16"/>
    </row>
    <row r="28" spans="1:11" s="1" customFormat="1" ht="30" customHeight="1">
      <c r="A28" s="8" t="s">
        <v>244</v>
      </c>
      <c r="B28" s="8" t="s">
        <v>295</v>
      </c>
      <c r="C28" s="9" t="s">
        <v>300</v>
      </c>
      <c r="D28" s="10" t="s">
        <v>301</v>
      </c>
      <c r="E28" s="8">
        <v>72</v>
      </c>
      <c r="F28" s="11">
        <f t="shared" si="1"/>
        <v>28.8</v>
      </c>
      <c r="G28" s="12">
        <v>81.4</v>
      </c>
      <c r="H28" s="11">
        <f t="shared" si="3"/>
        <v>48.84</v>
      </c>
      <c r="I28" s="11">
        <f t="shared" si="4"/>
        <v>77.64</v>
      </c>
      <c r="J28" s="8">
        <v>3</v>
      </c>
      <c r="K28" s="16"/>
    </row>
    <row r="29" spans="1:11" s="1" customFormat="1" ht="30" customHeight="1">
      <c r="A29" s="8" t="s">
        <v>244</v>
      </c>
      <c r="B29" s="8" t="s">
        <v>295</v>
      </c>
      <c r="C29" s="9" t="s">
        <v>302</v>
      </c>
      <c r="D29" s="10" t="s">
        <v>303</v>
      </c>
      <c r="E29" s="8">
        <v>69.4</v>
      </c>
      <c r="F29" s="11">
        <f t="shared" si="1"/>
        <v>27.760000000000005</v>
      </c>
      <c r="G29" s="12">
        <v>78.8</v>
      </c>
      <c r="H29" s="11">
        <f t="shared" si="3"/>
        <v>47.279999999999994</v>
      </c>
      <c r="I29" s="11">
        <f t="shared" si="4"/>
        <v>75.03999999999999</v>
      </c>
      <c r="J29" s="8">
        <v>4</v>
      </c>
      <c r="K29" s="16"/>
    </row>
    <row r="30" spans="1:11" s="1" customFormat="1" ht="30" customHeight="1">
      <c r="A30" s="8" t="s">
        <v>244</v>
      </c>
      <c r="B30" s="8" t="s">
        <v>295</v>
      </c>
      <c r="C30" s="9" t="s">
        <v>304</v>
      </c>
      <c r="D30" s="10" t="s">
        <v>305</v>
      </c>
      <c r="E30" s="8">
        <v>56.9</v>
      </c>
      <c r="F30" s="11">
        <f t="shared" si="1"/>
        <v>22.76</v>
      </c>
      <c r="G30" s="12">
        <v>82.4</v>
      </c>
      <c r="H30" s="11">
        <f t="shared" si="3"/>
        <v>49.440000000000005</v>
      </c>
      <c r="I30" s="11">
        <f t="shared" si="4"/>
        <v>72.2</v>
      </c>
      <c r="J30" s="8">
        <v>5</v>
      </c>
      <c r="K30" s="16"/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workbookViewId="0" topLeftCell="A4">
      <selection activeCell="N11" sqref="N11"/>
    </sheetView>
  </sheetViews>
  <sheetFormatPr defaultColWidth="9.00390625" defaultRowHeight="14.25"/>
  <cols>
    <col min="1" max="1" width="19.625" style="0" customWidth="1"/>
    <col min="2" max="2" width="14.25390625" style="0" customWidth="1"/>
    <col min="3" max="3" width="11.625" style="0" customWidth="1"/>
    <col min="4" max="4" width="13.875" style="0" customWidth="1"/>
    <col min="5" max="5" width="7.125" style="0" customWidth="1"/>
    <col min="6" max="6" width="11.75390625" style="0" customWidth="1"/>
    <col min="7" max="7" width="7.75390625" style="2" customWidth="1"/>
    <col min="8" max="8" width="11.375" style="0" customWidth="1"/>
    <col min="10" max="10" width="5.25390625" style="0" customWidth="1"/>
    <col min="11" max="11" width="9.625" style="0" customWidth="1"/>
  </cols>
  <sheetData>
    <row r="1" spans="1:11" ht="33.75" customHeight="1">
      <c r="A1" s="3" t="s">
        <v>0</v>
      </c>
      <c r="B1" s="3"/>
      <c r="C1" s="3"/>
      <c r="D1" s="3"/>
      <c r="E1" s="3"/>
      <c r="F1" s="3"/>
      <c r="G1" s="4"/>
      <c r="H1" s="3"/>
      <c r="I1" s="3"/>
      <c r="J1" s="3"/>
      <c r="K1" s="3"/>
    </row>
    <row r="2" spans="1:11" ht="48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5" t="s">
        <v>9</v>
      </c>
      <c r="J2" s="6" t="s">
        <v>10</v>
      </c>
      <c r="K2" s="5" t="s">
        <v>11</v>
      </c>
    </row>
    <row r="3" spans="1:11" s="1" customFormat="1" ht="30" customHeight="1">
      <c r="A3" s="8" t="s">
        <v>306</v>
      </c>
      <c r="B3" s="8" t="s">
        <v>307</v>
      </c>
      <c r="C3" s="9" t="s">
        <v>308</v>
      </c>
      <c r="D3" s="10" t="s">
        <v>309</v>
      </c>
      <c r="E3" s="8">
        <v>57.3</v>
      </c>
      <c r="F3" s="11">
        <f aca="true" t="shared" si="0" ref="F3:F9">E3*0.4</f>
        <v>22.92</v>
      </c>
      <c r="G3" s="12">
        <v>84.4</v>
      </c>
      <c r="H3" s="11">
        <f>G3*0.6</f>
        <v>50.64</v>
      </c>
      <c r="I3" s="11">
        <f aca="true" t="shared" si="1" ref="I3:I9">F3+H3</f>
        <v>73.56</v>
      </c>
      <c r="J3" s="8">
        <v>1</v>
      </c>
      <c r="K3" s="16"/>
    </row>
    <row r="4" spans="1:11" s="1" customFormat="1" ht="30" customHeight="1">
      <c r="A4" s="8" t="s">
        <v>306</v>
      </c>
      <c r="B4" s="8" t="s">
        <v>307</v>
      </c>
      <c r="C4" s="9" t="s">
        <v>310</v>
      </c>
      <c r="D4" s="10" t="s">
        <v>311</v>
      </c>
      <c r="E4" s="8">
        <v>62.4</v>
      </c>
      <c r="F4" s="11">
        <f t="shared" si="0"/>
        <v>24.96</v>
      </c>
      <c r="G4" s="12">
        <v>80.2</v>
      </c>
      <c r="H4" s="11">
        <f>G4*0.6</f>
        <v>48.12</v>
      </c>
      <c r="I4" s="11">
        <f t="shared" si="1"/>
        <v>73.08</v>
      </c>
      <c r="J4" s="8">
        <v>2</v>
      </c>
      <c r="K4" s="16"/>
    </row>
    <row r="5" spans="1:11" s="1" customFormat="1" ht="30" customHeight="1">
      <c r="A5" s="8" t="s">
        <v>306</v>
      </c>
      <c r="B5" s="8" t="s">
        <v>307</v>
      </c>
      <c r="C5" s="9" t="s">
        <v>312</v>
      </c>
      <c r="D5" s="10" t="s">
        <v>313</v>
      </c>
      <c r="E5" s="8">
        <v>61.5</v>
      </c>
      <c r="F5" s="11">
        <f t="shared" si="0"/>
        <v>24.6</v>
      </c>
      <c r="G5" s="12">
        <v>0</v>
      </c>
      <c r="H5" s="11">
        <f>G5*0.6</f>
        <v>0</v>
      </c>
      <c r="I5" s="11">
        <f t="shared" si="1"/>
        <v>24.6</v>
      </c>
      <c r="J5" s="8"/>
      <c r="K5" s="17" t="s">
        <v>45</v>
      </c>
    </row>
    <row r="6" spans="1:11" s="1" customFormat="1" ht="30" customHeight="1">
      <c r="A6" s="8" t="s">
        <v>306</v>
      </c>
      <c r="B6" s="8" t="s">
        <v>314</v>
      </c>
      <c r="C6" s="9" t="s">
        <v>315</v>
      </c>
      <c r="D6" s="10" t="s">
        <v>316</v>
      </c>
      <c r="E6" s="8">
        <v>69.5</v>
      </c>
      <c r="F6" s="11">
        <f t="shared" si="0"/>
        <v>27.8</v>
      </c>
      <c r="G6" s="12">
        <v>75.6</v>
      </c>
      <c r="H6" s="11">
        <f>G6*0.6</f>
        <v>45.35999999999999</v>
      </c>
      <c r="I6" s="11">
        <f t="shared" si="1"/>
        <v>73.16</v>
      </c>
      <c r="J6" s="8">
        <v>1</v>
      </c>
      <c r="K6" s="16"/>
    </row>
    <row r="7" spans="1:11" s="1" customFormat="1" ht="30" customHeight="1">
      <c r="A7" s="13" t="s">
        <v>306</v>
      </c>
      <c r="B7" s="14" t="s">
        <v>317</v>
      </c>
      <c r="C7" s="13" t="s">
        <v>318</v>
      </c>
      <c r="D7" s="13" t="s">
        <v>319</v>
      </c>
      <c r="E7" s="13">
        <v>61.9</v>
      </c>
      <c r="F7" s="11">
        <f t="shared" si="0"/>
        <v>24.76</v>
      </c>
      <c r="G7" s="12">
        <v>0</v>
      </c>
      <c r="H7" s="11">
        <v>0</v>
      </c>
      <c r="I7" s="11">
        <f t="shared" si="1"/>
        <v>24.76</v>
      </c>
      <c r="J7" s="8"/>
      <c r="K7" s="17" t="s">
        <v>320</v>
      </c>
    </row>
    <row r="8" spans="1:11" s="1" customFormat="1" ht="36.75" customHeight="1">
      <c r="A8" s="13" t="s">
        <v>306</v>
      </c>
      <c r="B8" s="14" t="s">
        <v>317</v>
      </c>
      <c r="C8" s="13" t="s">
        <v>321</v>
      </c>
      <c r="D8" s="13" t="s">
        <v>322</v>
      </c>
      <c r="E8" s="13">
        <v>60.7</v>
      </c>
      <c r="F8" s="11">
        <f t="shared" si="0"/>
        <v>24.28</v>
      </c>
      <c r="G8" s="12">
        <v>0</v>
      </c>
      <c r="H8" s="11">
        <v>0</v>
      </c>
      <c r="I8" s="11">
        <f t="shared" si="1"/>
        <v>24.28</v>
      </c>
      <c r="J8" s="8"/>
      <c r="K8" s="17" t="s">
        <v>320</v>
      </c>
    </row>
    <row r="9" spans="1:11" s="1" customFormat="1" ht="37.5" customHeight="1">
      <c r="A9" s="13" t="s">
        <v>306</v>
      </c>
      <c r="B9" s="14" t="s">
        <v>317</v>
      </c>
      <c r="C9" s="13" t="s">
        <v>323</v>
      </c>
      <c r="D9" s="13" t="s">
        <v>324</v>
      </c>
      <c r="E9" s="13">
        <v>51.1</v>
      </c>
      <c r="F9" s="11">
        <f t="shared" si="0"/>
        <v>20.44</v>
      </c>
      <c r="G9" s="12">
        <v>0</v>
      </c>
      <c r="H9" s="11">
        <v>0</v>
      </c>
      <c r="I9" s="11">
        <f t="shared" si="1"/>
        <v>20.44</v>
      </c>
      <c r="J9" s="8"/>
      <c r="K9" s="17" t="s">
        <v>320</v>
      </c>
    </row>
    <row r="10" spans="1:11" s="1" customFormat="1" ht="30" customHeight="1">
      <c r="A10" s="8" t="s">
        <v>306</v>
      </c>
      <c r="B10" s="8" t="s">
        <v>325</v>
      </c>
      <c r="C10" s="9" t="s">
        <v>326</v>
      </c>
      <c r="D10" s="10" t="s">
        <v>327</v>
      </c>
      <c r="E10" s="8">
        <v>56.6</v>
      </c>
      <c r="F10" s="11">
        <f aca="true" t="shared" si="2" ref="F10:F20">E10*0.4</f>
        <v>22.64</v>
      </c>
      <c r="G10" s="12">
        <v>81.6</v>
      </c>
      <c r="H10" s="11">
        <f aca="true" t="shared" si="3" ref="H10:H20">G10*0.6</f>
        <v>48.959999999999994</v>
      </c>
      <c r="I10" s="11">
        <f aca="true" t="shared" si="4" ref="I10:I20">F10+H10</f>
        <v>71.6</v>
      </c>
      <c r="J10" s="8">
        <v>1</v>
      </c>
      <c r="K10" s="16"/>
    </row>
    <row r="11" spans="1:11" s="1" customFormat="1" ht="30" customHeight="1">
      <c r="A11" s="8" t="s">
        <v>306</v>
      </c>
      <c r="B11" s="8" t="s">
        <v>325</v>
      </c>
      <c r="C11" s="9" t="s">
        <v>328</v>
      </c>
      <c r="D11" s="10" t="s">
        <v>329</v>
      </c>
      <c r="E11" s="8">
        <v>53.4</v>
      </c>
      <c r="F11" s="11">
        <f t="shared" si="2"/>
        <v>21.36</v>
      </c>
      <c r="G11" s="12">
        <v>81</v>
      </c>
      <c r="H11" s="11">
        <f t="shared" si="3"/>
        <v>48.6</v>
      </c>
      <c r="I11" s="11">
        <f t="shared" si="4"/>
        <v>69.96000000000001</v>
      </c>
      <c r="J11" s="8">
        <v>2</v>
      </c>
      <c r="K11" s="16"/>
    </row>
    <row r="12" spans="1:11" s="1" customFormat="1" ht="30" customHeight="1">
      <c r="A12" s="8" t="s">
        <v>306</v>
      </c>
      <c r="B12" s="8" t="s">
        <v>330</v>
      </c>
      <c r="C12" s="9" t="s">
        <v>331</v>
      </c>
      <c r="D12" s="10" t="s">
        <v>332</v>
      </c>
      <c r="E12" s="8">
        <v>69</v>
      </c>
      <c r="F12" s="11">
        <f t="shared" si="2"/>
        <v>27.6</v>
      </c>
      <c r="G12" s="12">
        <v>80.6</v>
      </c>
      <c r="H12" s="11">
        <f t="shared" si="3"/>
        <v>48.35999999999999</v>
      </c>
      <c r="I12" s="11">
        <f t="shared" si="4"/>
        <v>75.96</v>
      </c>
      <c r="J12" s="8">
        <v>1</v>
      </c>
      <c r="K12" s="16"/>
    </row>
    <row r="13" spans="1:11" s="1" customFormat="1" ht="30" customHeight="1">
      <c r="A13" s="8" t="s">
        <v>306</v>
      </c>
      <c r="B13" s="8" t="s">
        <v>330</v>
      </c>
      <c r="C13" s="9" t="s">
        <v>333</v>
      </c>
      <c r="D13" s="10" t="s">
        <v>334</v>
      </c>
      <c r="E13" s="8">
        <v>62.8</v>
      </c>
      <c r="F13" s="11">
        <f t="shared" si="2"/>
        <v>25.12</v>
      </c>
      <c r="G13" s="12">
        <v>80.8</v>
      </c>
      <c r="H13" s="11">
        <f t="shared" si="3"/>
        <v>48.48</v>
      </c>
      <c r="I13" s="11">
        <f t="shared" si="4"/>
        <v>73.6</v>
      </c>
      <c r="J13" s="8">
        <v>2</v>
      </c>
      <c r="K13" s="16"/>
    </row>
    <row r="14" spans="1:11" s="1" customFormat="1" ht="30" customHeight="1">
      <c r="A14" s="8" t="s">
        <v>306</v>
      </c>
      <c r="B14" s="8" t="s">
        <v>330</v>
      </c>
      <c r="C14" s="9" t="s">
        <v>335</v>
      </c>
      <c r="D14" s="10" t="s">
        <v>336</v>
      </c>
      <c r="E14" s="8">
        <v>63.9</v>
      </c>
      <c r="F14" s="11">
        <f t="shared" si="2"/>
        <v>25.560000000000002</v>
      </c>
      <c r="G14" s="12">
        <v>77</v>
      </c>
      <c r="H14" s="11">
        <f t="shared" si="3"/>
        <v>46.199999999999996</v>
      </c>
      <c r="I14" s="11">
        <f t="shared" si="4"/>
        <v>71.75999999999999</v>
      </c>
      <c r="J14" s="8">
        <v>3</v>
      </c>
      <c r="K14" s="16"/>
    </row>
    <row r="15" spans="1:11" s="1" customFormat="1" ht="30" customHeight="1">
      <c r="A15" s="8" t="s">
        <v>306</v>
      </c>
      <c r="B15" s="8" t="s">
        <v>337</v>
      </c>
      <c r="C15" s="9" t="s">
        <v>338</v>
      </c>
      <c r="D15" s="10" t="s">
        <v>339</v>
      </c>
      <c r="E15" s="8">
        <v>71</v>
      </c>
      <c r="F15" s="11">
        <f t="shared" si="2"/>
        <v>28.400000000000002</v>
      </c>
      <c r="G15" s="12">
        <v>84.2</v>
      </c>
      <c r="H15" s="11">
        <f t="shared" si="3"/>
        <v>50.52</v>
      </c>
      <c r="I15" s="11">
        <f t="shared" si="4"/>
        <v>78.92</v>
      </c>
      <c r="J15" s="8">
        <v>1</v>
      </c>
      <c r="K15" s="16"/>
    </row>
    <row r="16" spans="1:11" s="1" customFormat="1" ht="30" customHeight="1">
      <c r="A16" s="8" t="s">
        <v>306</v>
      </c>
      <c r="B16" s="8" t="s">
        <v>337</v>
      </c>
      <c r="C16" s="9" t="s">
        <v>340</v>
      </c>
      <c r="D16" s="10" t="s">
        <v>341</v>
      </c>
      <c r="E16" s="8">
        <v>73</v>
      </c>
      <c r="F16" s="15">
        <f t="shared" si="2"/>
        <v>29.200000000000003</v>
      </c>
      <c r="G16" s="12">
        <v>82.2</v>
      </c>
      <c r="H16" s="15">
        <f t="shared" si="3"/>
        <v>49.32</v>
      </c>
      <c r="I16" s="15">
        <f t="shared" si="4"/>
        <v>78.52000000000001</v>
      </c>
      <c r="J16" s="8">
        <v>2</v>
      </c>
      <c r="K16" s="16"/>
    </row>
    <row r="17" spans="1:11" s="1" customFormat="1" ht="30" customHeight="1">
      <c r="A17" s="8" t="s">
        <v>306</v>
      </c>
      <c r="B17" s="8" t="s">
        <v>337</v>
      </c>
      <c r="C17" s="9" t="s">
        <v>342</v>
      </c>
      <c r="D17" s="10" t="s">
        <v>343</v>
      </c>
      <c r="E17" s="8">
        <v>71.7</v>
      </c>
      <c r="F17" s="15">
        <f t="shared" si="2"/>
        <v>28.680000000000003</v>
      </c>
      <c r="G17" s="12">
        <v>83</v>
      </c>
      <c r="H17" s="15">
        <f t="shared" si="3"/>
        <v>49.8</v>
      </c>
      <c r="I17" s="15">
        <f t="shared" si="4"/>
        <v>78.48</v>
      </c>
      <c r="J17" s="8">
        <v>3</v>
      </c>
      <c r="K17" s="16"/>
    </row>
    <row r="18" spans="1:11" s="1" customFormat="1" ht="30" customHeight="1">
      <c r="A18" s="8" t="s">
        <v>306</v>
      </c>
      <c r="B18" s="8" t="s">
        <v>344</v>
      </c>
      <c r="C18" s="9" t="s">
        <v>345</v>
      </c>
      <c r="D18" s="10" t="s">
        <v>346</v>
      </c>
      <c r="E18" s="8">
        <v>62.3</v>
      </c>
      <c r="F18" s="11">
        <f t="shared" si="2"/>
        <v>24.92</v>
      </c>
      <c r="G18" s="12">
        <v>81.6</v>
      </c>
      <c r="H18" s="11">
        <f t="shared" si="3"/>
        <v>48.959999999999994</v>
      </c>
      <c r="I18" s="11">
        <f t="shared" si="4"/>
        <v>73.88</v>
      </c>
      <c r="J18" s="8">
        <v>1</v>
      </c>
      <c r="K18" s="16"/>
    </row>
    <row r="19" spans="1:11" s="1" customFormat="1" ht="30" customHeight="1">
      <c r="A19" s="8" t="s">
        <v>306</v>
      </c>
      <c r="B19" s="8" t="s">
        <v>344</v>
      </c>
      <c r="C19" s="9" t="s">
        <v>347</v>
      </c>
      <c r="D19" s="10" t="s">
        <v>348</v>
      </c>
      <c r="E19" s="8">
        <v>57.2</v>
      </c>
      <c r="F19" s="11">
        <f t="shared" si="2"/>
        <v>22.880000000000003</v>
      </c>
      <c r="G19" s="12">
        <v>83.4</v>
      </c>
      <c r="H19" s="11">
        <f t="shared" si="3"/>
        <v>50.04</v>
      </c>
      <c r="I19" s="11">
        <f t="shared" si="4"/>
        <v>72.92</v>
      </c>
      <c r="J19" s="8">
        <v>2</v>
      </c>
      <c r="K19" s="16"/>
    </row>
    <row r="20" spans="1:11" s="1" customFormat="1" ht="30" customHeight="1">
      <c r="A20" s="8" t="s">
        <v>306</v>
      </c>
      <c r="B20" s="8" t="s">
        <v>344</v>
      </c>
      <c r="C20" s="9" t="s">
        <v>349</v>
      </c>
      <c r="D20" s="10" t="s">
        <v>350</v>
      </c>
      <c r="E20" s="8">
        <v>59</v>
      </c>
      <c r="F20" s="11">
        <f t="shared" si="2"/>
        <v>23.6</v>
      </c>
      <c r="G20" s="12">
        <v>79.4</v>
      </c>
      <c r="H20" s="11">
        <f t="shared" si="3"/>
        <v>47.64</v>
      </c>
      <c r="I20" s="11">
        <f t="shared" si="4"/>
        <v>71.24000000000001</v>
      </c>
      <c r="J20" s="8">
        <v>3</v>
      </c>
      <c r="K20" s="16"/>
    </row>
  </sheetData>
  <sheetProtection/>
  <mergeCells count="1">
    <mergeCell ref="A1:K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NTKO</cp:lastModifiedBy>
  <cp:lastPrinted>2020-08-28T09:01:51Z</cp:lastPrinted>
  <dcterms:created xsi:type="dcterms:W3CDTF">2004-07-16T07:07:52Z</dcterms:created>
  <dcterms:modified xsi:type="dcterms:W3CDTF">2021-06-30T03:08:21Z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