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Sheet1!$A$3:$P$59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<sst xmlns="http://schemas.openxmlformats.org/spreadsheetml/2006/main" count="448" uniqueCount="183">
  <si>
    <t>附件</t>
  </si>
  <si>
    <t>营山县2024年上半年公开招聘事业单位工作人员成绩公布表（教育、卫生除外）</t>
  </si>
  <si>
    <t>序号</t>
  </si>
  <si>
    <t>姓名</t>
  </si>
  <si>
    <t>性别</t>
  </si>
  <si>
    <t>单位名称</t>
  </si>
  <si>
    <t>职位名称</t>
  </si>
  <si>
    <t>岗位编码</t>
  </si>
  <si>
    <t>准考证号</t>
  </si>
  <si>
    <t>考试科目</t>
  </si>
  <si>
    <t>笔试成绩</t>
  </si>
  <si>
    <t>政策性加分</t>
  </si>
  <si>
    <t>笔试总成绩</t>
  </si>
  <si>
    <t>面试成绩</t>
  </si>
  <si>
    <t>考试总成绩</t>
  </si>
  <si>
    <t>考试总排位</t>
  </si>
  <si>
    <t>备注</t>
  </si>
  <si>
    <t>结构化面试成绩</t>
  </si>
  <si>
    <t>专业技能测试成绩</t>
  </si>
  <si>
    <t>苟浪</t>
  </si>
  <si>
    <t>男</t>
  </si>
  <si>
    <t>营山县政府投资审计中心</t>
  </si>
  <si>
    <t>审计服务</t>
  </si>
  <si>
    <t>510801</t>
  </si>
  <si>
    <t>5111111085023</t>
  </si>
  <si>
    <t>《综合知识》</t>
  </si>
  <si>
    <t>77.2</t>
  </si>
  <si>
    <t>拟体检人员</t>
  </si>
  <si>
    <t>女</t>
  </si>
  <si>
    <t>5111111016019</t>
  </si>
  <si>
    <t>73.5</t>
  </si>
  <si>
    <t>5111111090801</t>
  </si>
  <si>
    <t>69.1</t>
  </si>
  <si>
    <t>文佳莉</t>
  </si>
  <si>
    <t>营山县人民政府电子政务服务中心</t>
  </si>
  <si>
    <t>综合业务</t>
  </si>
  <si>
    <t>510802</t>
  </si>
  <si>
    <t>5111111014008</t>
  </si>
  <si>
    <t>70.8</t>
  </si>
  <si>
    <t>李登平</t>
  </si>
  <si>
    <t>5111111015805</t>
  </si>
  <si>
    <t>69.2</t>
  </si>
  <si>
    <t>5111111071215</t>
  </si>
  <si>
    <t>68.1</t>
  </si>
  <si>
    <t>5111111023430</t>
  </si>
  <si>
    <t>63.3</t>
  </si>
  <si>
    <t>5111111032622</t>
  </si>
  <si>
    <t>69.9</t>
  </si>
  <si>
    <t>面试缺考</t>
  </si>
  <si>
    <t>5111111015617</t>
  </si>
  <si>
    <t>61.6</t>
  </si>
  <si>
    <t>袁丁彦</t>
  </si>
  <si>
    <t>营山县水利工程建设服务中心</t>
  </si>
  <si>
    <t>水利工程建设管理</t>
  </si>
  <si>
    <t>510803</t>
  </si>
  <si>
    <t>5111111054805</t>
  </si>
  <si>
    <t>69.6</t>
  </si>
  <si>
    <t>5111111062709</t>
  </si>
  <si>
    <t>55.5</t>
  </si>
  <si>
    <t>5111111050911</t>
  </si>
  <si>
    <r>
      <rPr>
        <b/>
        <sz val="10"/>
        <color theme="1"/>
        <rFont val="仿宋_GB2312"/>
        <charset val="0"/>
      </rPr>
      <t>罗</t>
    </r>
    <r>
      <rPr>
        <b/>
        <sz val="10"/>
        <color theme="1"/>
        <rFont val="宋体"/>
        <charset val="0"/>
      </rPr>
      <t>祎</t>
    </r>
  </si>
  <si>
    <t>营山县土地统征储备中心</t>
  </si>
  <si>
    <t>建筑规划管理</t>
  </si>
  <si>
    <t>510804</t>
  </si>
  <si>
    <t>5111111033623</t>
  </si>
  <si>
    <t>66.5</t>
  </si>
  <si>
    <t>5111111085227</t>
  </si>
  <si>
    <t>66.3</t>
  </si>
  <si>
    <t>5111111010812</t>
  </si>
  <si>
    <t>65.9</t>
  </si>
  <si>
    <t>杜伟龙</t>
  </si>
  <si>
    <t>营山县森林病虫防治检疫站</t>
  </si>
  <si>
    <t>财会</t>
  </si>
  <si>
    <t>510805</t>
  </si>
  <si>
    <t>5111111090618</t>
  </si>
  <si>
    <t>77.6</t>
  </si>
  <si>
    <t>5111111090919</t>
  </si>
  <si>
    <t>68.2</t>
  </si>
  <si>
    <t>5111111025525</t>
  </si>
  <si>
    <t>66.2</t>
  </si>
  <si>
    <t>胡朋</t>
  </si>
  <si>
    <t>营山县乡镇供水站</t>
  </si>
  <si>
    <t>510806</t>
  </si>
  <si>
    <t>5111111013330</t>
  </si>
  <si>
    <t>68.7</t>
  </si>
  <si>
    <t>5111111072918</t>
  </si>
  <si>
    <t>5111111013906</t>
  </si>
  <si>
    <t>65.6</t>
  </si>
  <si>
    <t>何沛泽</t>
  </si>
  <si>
    <t>营山县不动产登记中心</t>
  </si>
  <si>
    <t>文秘</t>
  </si>
  <si>
    <t>510807</t>
  </si>
  <si>
    <t>5111111072301</t>
  </si>
  <si>
    <t>5111111091301</t>
  </si>
  <si>
    <t>5111111090609</t>
  </si>
  <si>
    <t>薛爽</t>
  </si>
  <si>
    <t>计算机网络与维护</t>
  </si>
  <si>
    <t>510808</t>
  </si>
  <si>
    <t>5111111051002</t>
  </si>
  <si>
    <t>77.0</t>
  </si>
  <si>
    <t>5111111053009</t>
  </si>
  <si>
    <t>66.7</t>
  </si>
  <si>
    <t>5111111081001</t>
  </si>
  <si>
    <t>63.2</t>
  </si>
  <si>
    <t>何维</t>
  </si>
  <si>
    <t>法律事务</t>
  </si>
  <si>
    <t>510809</t>
  </si>
  <si>
    <t>5111111030914</t>
  </si>
  <si>
    <t>74.8</t>
  </si>
  <si>
    <t>5111111061313</t>
  </si>
  <si>
    <t>74.0</t>
  </si>
  <si>
    <t>5111111061825</t>
  </si>
  <si>
    <t>70.1</t>
  </si>
  <si>
    <t>陈军伟</t>
  </si>
  <si>
    <t>建筑测绘</t>
  </si>
  <si>
    <t>510810</t>
  </si>
  <si>
    <t>5111111016522</t>
  </si>
  <si>
    <t>69.8</t>
  </si>
  <si>
    <t>5111111011616</t>
  </si>
  <si>
    <t>66.6</t>
  </si>
  <si>
    <t>5111111023925</t>
  </si>
  <si>
    <t>67.5</t>
  </si>
  <si>
    <t>张慧丽</t>
  </si>
  <si>
    <t>档案管理</t>
  </si>
  <si>
    <t>510811</t>
  </si>
  <si>
    <t>5111111040601</t>
  </si>
  <si>
    <t>60.7</t>
  </si>
  <si>
    <t>5111111043411</t>
  </si>
  <si>
    <t>48.6</t>
  </si>
  <si>
    <t>张东</t>
  </si>
  <si>
    <t>营山县公路规划勘察设计室</t>
  </si>
  <si>
    <t>510812</t>
  </si>
  <si>
    <t>5111111085330</t>
  </si>
  <si>
    <t>5111111041012</t>
  </si>
  <si>
    <t>75.0</t>
  </si>
  <si>
    <t>5111111020719</t>
  </si>
  <si>
    <t>69.5</t>
  </si>
  <si>
    <t>舒飞</t>
  </si>
  <si>
    <t>营山县幸福水库管理局</t>
  </si>
  <si>
    <t>工程管理</t>
  </si>
  <si>
    <t>510813</t>
  </si>
  <si>
    <t>5111111051523</t>
  </si>
  <si>
    <t>71.6</t>
  </si>
  <si>
    <t>5111111013605</t>
  </si>
  <si>
    <t>68.6</t>
  </si>
  <si>
    <t>5111111016125</t>
  </si>
  <si>
    <t>67.3</t>
  </si>
  <si>
    <t>曾桥</t>
  </si>
  <si>
    <t>营山县基层畜牧兽医站</t>
  </si>
  <si>
    <t>畜牧兽医</t>
  </si>
  <si>
    <t>510814</t>
  </si>
  <si>
    <t>5111111030412</t>
  </si>
  <si>
    <t>63.6</t>
  </si>
  <si>
    <t>唐甜</t>
  </si>
  <si>
    <t>5111111031406</t>
  </si>
  <si>
    <t>66.1</t>
  </si>
  <si>
    <t>吴萍</t>
  </si>
  <si>
    <t>5111111015221</t>
  </si>
  <si>
    <t>62.2</t>
  </si>
  <si>
    <t>5111111025014</t>
  </si>
  <si>
    <t>60.3</t>
  </si>
  <si>
    <t>5111111022124</t>
  </si>
  <si>
    <t>57.7</t>
  </si>
  <si>
    <t>5111111013717</t>
  </si>
  <si>
    <t>55.7</t>
  </si>
  <si>
    <t>5111111080518</t>
  </si>
  <si>
    <t>5111111024714</t>
  </si>
  <si>
    <t>5111111024713</t>
  </si>
  <si>
    <t>60.1</t>
  </si>
  <si>
    <t>5111111071223</t>
  </si>
  <si>
    <t>59.1</t>
  </si>
  <si>
    <t>张杨杨</t>
  </si>
  <si>
    <t>营山县文化馆</t>
  </si>
  <si>
    <t>群众文化</t>
  </si>
  <si>
    <t>510815</t>
  </si>
  <si>
    <t>5111111061517</t>
  </si>
  <si>
    <t>61.9</t>
  </si>
  <si>
    <t>5111111090113</t>
  </si>
  <si>
    <t>54.5</t>
  </si>
  <si>
    <t>5111111022726</t>
  </si>
  <si>
    <t>51.8</t>
  </si>
  <si>
    <t>5111111025502</t>
  </si>
  <si>
    <t>专业技能测试缺考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</si>
</sst>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\(0.00\)"/>
    <numFmt numFmtId="177" formatCode="0.00;[Red]0.00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rgb="FFFF0000"/>
      <name val="方正小标宋简体"/>
      <charset val="134"/>
    </font>
    <font>
      <sz val="10"/>
      <color rgb="FFC00000"/>
      <name val="方正小标宋简体"/>
      <charset val="134"/>
    </font>
    <font>
      <sz val="10"/>
      <color theme="1"/>
      <name val="方正小标宋简体"/>
      <charset val="134"/>
    </font>
    <font>
      <sz val="8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0"/>
      <color theme="1"/>
      <name val="仿宋_GB2312"/>
      <charset val="0"/>
    </font>
    <font>
      <b/>
      <sz val="10"/>
      <color theme="1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4" fillId="29" borderId="1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i val="0"/>
        <u val="none"/>
        <sz val="11"/>
        <color rgb="FF000000"/>
      </font>
      <fill>
        <patternFill patternType="solid">
          <bgColor rgb="FFD9D9D9"/>
        </patternFill>
      </fill>
      <border>
        <left style="medium">
          <color rgb="FF595959"/>
        </left>
        <right style="medium">
          <color rgb="FF595959"/>
        </right>
        <top style="medium">
          <color rgb="FF595959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medium">
          <color rgb="FF5A5A5A"/>
        </left>
        <right style="medium">
          <color rgb="FF5A5A5A"/>
        </right>
        <top style="medium">
          <color rgb="FF5A5A5A"/>
        </top>
        <bottom style="medium">
          <color rgb="FF5A5A5A"/>
        </bottom>
        <vertical style="thin">
          <color rgb="FFEBEBEB"/>
        </vertical>
        <horizontal style="thin">
          <color rgb="FFEBEBEB"/>
        </horizontal>
      </border>
    </dxf>
  </dxfs>
  <tableStyles count="1" defaultTableStyle="TableStyleMedium2" defaultPivotStyle="PivotStyleLight16">
    <tableStyle name="黑色浅色系标题行表格样式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9"/>
  <sheetViews>
    <sheetView tabSelected="1" zoomScale="153" zoomScaleNormal="153" workbookViewId="0">
      <selection activeCell="P3" sqref="P3:P4"/>
    </sheetView>
  </sheetViews>
  <sheetFormatPr defaultColWidth="9" defaultRowHeight="30" customHeight="1"/>
  <cols>
    <col min="1" max="1" width="3.1" style="3" customWidth="1"/>
    <col min="2" max="2" width="7.675" style="3" customWidth="1"/>
    <col min="3" max="3" width="3.75833333333333" style="3" customWidth="1"/>
    <col min="4" max="4" width="19.6916666666667" style="3" customWidth="1"/>
    <col min="5" max="5" width="9.63333333333333" style="3" customWidth="1"/>
    <col min="6" max="6" width="6.53333333333333" style="3" customWidth="1"/>
    <col min="7" max="7" width="17.375" style="3" hidden="1" customWidth="1"/>
    <col min="8" max="8" width="0.816666666666667" style="3" hidden="1" customWidth="1"/>
    <col min="9" max="9" width="7.1" style="3" customWidth="1"/>
    <col min="10" max="11" width="6.94166666666667" style="3" customWidth="1"/>
    <col min="12" max="12" width="6.36666666666667" style="4" customWidth="1"/>
    <col min="13" max="13" width="6.775" style="5" customWidth="1"/>
    <col min="14" max="14" width="8.16666666666667" style="5" customWidth="1"/>
    <col min="15" max="15" width="8" style="3" customWidth="1"/>
    <col min="16" max="16" width="7.425" style="3" customWidth="1"/>
    <col min="17" max="16384" width="9" style="3"/>
  </cols>
  <sheetData>
    <row r="1" ht="18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1" customFormat="1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8" t="s">
        <v>10</v>
      </c>
      <c r="J3" s="8" t="s">
        <v>11</v>
      </c>
      <c r="K3" s="8" t="s">
        <v>12</v>
      </c>
      <c r="L3" s="12" t="s">
        <v>13</v>
      </c>
      <c r="M3" s="13"/>
      <c r="N3" s="14" t="s">
        <v>14</v>
      </c>
      <c r="O3" s="8" t="s">
        <v>15</v>
      </c>
      <c r="P3" s="8" t="s">
        <v>16</v>
      </c>
    </row>
    <row r="4" s="1" customFormat="1" ht="36" customHeight="1" spans="1:16">
      <c r="A4" s="10"/>
      <c r="B4" s="10"/>
      <c r="C4" s="10"/>
      <c r="D4" s="10"/>
      <c r="E4" s="10"/>
      <c r="F4" s="10"/>
      <c r="G4" s="9"/>
      <c r="H4" s="9"/>
      <c r="I4" s="10"/>
      <c r="J4" s="10"/>
      <c r="K4" s="10"/>
      <c r="L4" s="15" t="s">
        <v>17</v>
      </c>
      <c r="M4" s="16" t="s">
        <v>18</v>
      </c>
      <c r="N4" s="17"/>
      <c r="O4" s="10"/>
      <c r="P4" s="10"/>
    </row>
    <row r="5" s="1" customFormat="1" customHeight="1" spans="1:16">
      <c r="A5" s="11">
        <v>1</v>
      </c>
      <c r="B5" s="9" t="s">
        <v>19</v>
      </c>
      <c r="C5" s="9" t="s">
        <v>20</v>
      </c>
      <c r="D5" s="9" t="s">
        <v>21</v>
      </c>
      <c r="E5" s="9" t="s">
        <v>22</v>
      </c>
      <c r="F5" s="11" t="s">
        <v>23</v>
      </c>
      <c r="G5" s="11" t="s">
        <v>24</v>
      </c>
      <c r="H5" s="9" t="s">
        <v>25</v>
      </c>
      <c r="I5" s="11" t="s">
        <v>26</v>
      </c>
      <c r="J5" s="11"/>
      <c r="K5" s="11">
        <v>77.2</v>
      </c>
      <c r="L5" s="18">
        <v>79.53</v>
      </c>
      <c r="M5" s="19"/>
      <c r="N5" s="19">
        <f t="shared" ref="N5:N55" si="0">K5*0.5+L5*0.5</f>
        <v>78.365</v>
      </c>
      <c r="O5" s="11">
        <f>SUMPRODUCT(($F$5:$F$59=F5)*($N$5:$N$59&gt;N5))+1</f>
        <v>1</v>
      </c>
      <c r="P5" s="9" t="s">
        <v>27</v>
      </c>
    </row>
    <row r="6" s="1" customFormat="1" customHeight="1" spans="1:16">
      <c r="A6" s="11">
        <v>2</v>
      </c>
      <c r="B6" s="9"/>
      <c r="C6" s="9" t="s">
        <v>28</v>
      </c>
      <c r="D6" s="9" t="s">
        <v>21</v>
      </c>
      <c r="E6" s="9" t="s">
        <v>22</v>
      </c>
      <c r="F6" s="11" t="s">
        <v>23</v>
      </c>
      <c r="G6" s="11" t="s">
        <v>29</v>
      </c>
      <c r="H6" s="9" t="s">
        <v>25</v>
      </c>
      <c r="I6" s="11" t="s">
        <v>30</v>
      </c>
      <c r="J6" s="11"/>
      <c r="K6" s="11">
        <v>73.5</v>
      </c>
      <c r="L6" s="18">
        <v>81.97</v>
      </c>
      <c r="M6" s="19"/>
      <c r="N6" s="19">
        <f t="shared" si="0"/>
        <v>77.735</v>
      </c>
      <c r="O6" s="11">
        <f t="array" ref="O6">SUMPRODUCT(($F$5:$F$59=F6)*($N$5:$N$59&gt;N6))+1</f>
        <v>2</v>
      </c>
      <c r="P6" s="9"/>
    </row>
    <row r="7" s="1" customFormat="1" customHeight="1" spans="1:16">
      <c r="A7" s="11">
        <v>3</v>
      </c>
      <c r="B7" s="9"/>
      <c r="C7" s="9" t="s">
        <v>20</v>
      </c>
      <c r="D7" s="9" t="s">
        <v>21</v>
      </c>
      <c r="E7" s="9" t="s">
        <v>22</v>
      </c>
      <c r="F7" s="11" t="s">
        <v>23</v>
      </c>
      <c r="G7" s="11" t="s">
        <v>31</v>
      </c>
      <c r="H7" s="9" t="s">
        <v>25</v>
      </c>
      <c r="I7" s="11" t="s">
        <v>32</v>
      </c>
      <c r="J7" s="11"/>
      <c r="K7" s="11">
        <v>69.1</v>
      </c>
      <c r="L7" s="18">
        <v>74.87</v>
      </c>
      <c r="M7" s="19"/>
      <c r="N7" s="19">
        <f t="shared" si="0"/>
        <v>71.985</v>
      </c>
      <c r="O7" s="11">
        <f t="array" ref="O7">SUMPRODUCT(($F$5:$F$59=F7)*($N$5:$N$59&gt;N7))+1</f>
        <v>3</v>
      </c>
      <c r="P7" s="9"/>
    </row>
    <row r="8" s="1" customFormat="1" customHeight="1" spans="1:16">
      <c r="A8" s="11">
        <v>4</v>
      </c>
      <c r="B8" s="9" t="s">
        <v>33</v>
      </c>
      <c r="C8" s="9" t="s">
        <v>28</v>
      </c>
      <c r="D8" s="9" t="s">
        <v>34</v>
      </c>
      <c r="E8" s="9" t="s">
        <v>35</v>
      </c>
      <c r="F8" s="11" t="s">
        <v>36</v>
      </c>
      <c r="G8" s="11" t="s">
        <v>37</v>
      </c>
      <c r="H8" s="9" t="s">
        <v>25</v>
      </c>
      <c r="I8" s="11" t="s">
        <v>38</v>
      </c>
      <c r="J8" s="11"/>
      <c r="K8" s="11">
        <v>70.8</v>
      </c>
      <c r="L8" s="18">
        <v>81.1</v>
      </c>
      <c r="M8" s="19"/>
      <c r="N8" s="19">
        <f t="shared" si="0"/>
        <v>75.95</v>
      </c>
      <c r="O8" s="11">
        <f t="array" ref="O8">SUMPRODUCT(($F$5:$F$59=F8)*($N$5:$N$59&gt;N8))+1</f>
        <v>1</v>
      </c>
      <c r="P8" s="9" t="s">
        <v>27</v>
      </c>
    </row>
    <row r="9" s="1" customFormat="1" customHeight="1" spans="1:16">
      <c r="A9" s="11">
        <v>6</v>
      </c>
      <c r="B9" s="9" t="s">
        <v>39</v>
      </c>
      <c r="C9" s="9" t="s">
        <v>20</v>
      </c>
      <c r="D9" s="9" t="s">
        <v>34</v>
      </c>
      <c r="E9" s="9" t="s">
        <v>35</v>
      </c>
      <c r="F9" s="11" t="s">
        <v>36</v>
      </c>
      <c r="G9" s="11" t="s">
        <v>40</v>
      </c>
      <c r="H9" s="9" t="s">
        <v>25</v>
      </c>
      <c r="I9" s="11" t="s">
        <v>41</v>
      </c>
      <c r="J9" s="11"/>
      <c r="K9" s="11">
        <v>69.2</v>
      </c>
      <c r="L9" s="18">
        <v>77.5</v>
      </c>
      <c r="M9" s="19"/>
      <c r="N9" s="19">
        <f t="shared" si="0"/>
        <v>73.35</v>
      </c>
      <c r="O9" s="11">
        <f t="array" ref="O9">SUMPRODUCT(($F$5:$F$59=F9)*($N$5:$N$59&gt;N9))+1</f>
        <v>2</v>
      </c>
      <c r="P9" s="9" t="s">
        <v>27</v>
      </c>
    </row>
    <row r="10" s="1" customFormat="1" customHeight="1" spans="1:16">
      <c r="A10" s="11">
        <v>7</v>
      </c>
      <c r="B10" s="9"/>
      <c r="C10" s="9" t="s">
        <v>20</v>
      </c>
      <c r="D10" s="9" t="s">
        <v>34</v>
      </c>
      <c r="E10" s="9" t="s">
        <v>35</v>
      </c>
      <c r="F10" s="11" t="s">
        <v>36</v>
      </c>
      <c r="G10" s="11" t="s">
        <v>42</v>
      </c>
      <c r="H10" s="9" t="s">
        <v>25</v>
      </c>
      <c r="I10" s="11" t="s">
        <v>43</v>
      </c>
      <c r="J10" s="11"/>
      <c r="K10" s="11">
        <v>68.1</v>
      </c>
      <c r="L10" s="18">
        <v>78.53</v>
      </c>
      <c r="M10" s="19"/>
      <c r="N10" s="19">
        <f t="shared" si="0"/>
        <v>73.315</v>
      </c>
      <c r="O10" s="11">
        <f t="array" ref="O10">SUMPRODUCT(($F$5:$F$59=F10)*($N$5:$N$59&gt;N10))+1</f>
        <v>3</v>
      </c>
      <c r="P10" s="9"/>
    </row>
    <row r="11" s="1" customFormat="1" customHeight="1" spans="1:16">
      <c r="A11" s="11">
        <v>8</v>
      </c>
      <c r="B11" s="9"/>
      <c r="C11" s="9" t="s">
        <v>28</v>
      </c>
      <c r="D11" s="9" t="s">
        <v>34</v>
      </c>
      <c r="E11" s="9" t="s">
        <v>35</v>
      </c>
      <c r="F11" s="11" t="s">
        <v>36</v>
      </c>
      <c r="G11" s="11" t="s">
        <v>44</v>
      </c>
      <c r="H11" s="9" t="s">
        <v>25</v>
      </c>
      <c r="I11" s="11" t="s">
        <v>45</v>
      </c>
      <c r="J11" s="11"/>
      <c r="K11" s="11">
        <v>63.3</v>
      </c>
      <c r="L11" s="18">
        <v>77.3</v>
      </c>
      <c r="M11" s="19"/>
      <c r="N11" s="19">
        <f t="shared" si="0"/>
        <v>70.3</v>
      </c>
      <c r="O11" s="11">
        <f t="array" ref="O11">SUMPRODUCT(($F$5:$F$59=F11)*($N$5:$N$59&gt;N11))+1</f>
        <v>4</v>
      </c>
      <c r="P11" s="9"/>
    </row>
    <row r="12" s="1" customFormat="1" customHeight="1" spans="1:16">
      <c r="A12" s="11">
        <v>5</v>
      </c>
      <c r="B12" s="9"/>
      <c r="C12" s="9" t="s">
        <v>20</v>
      </c>
      <c r="D12" s="9" t="s">
        <v>34</v>
      </c>
      <c r="E12" s="9" t="s">
        <v>35</v>
      </c>
      <c r="F12" s="11" t="s">
        <v>36</v>
      </c>
      <c r="G12" s="11" t="s">
        <v>46</v>
      </c>
      <c r="H12" s="9" t="s">
        <v>25</v>
      </c>
      <c r="I12" s="11" t="s">
        <v>47</v>
      </c>
      <c r="J12" s="11"/>
      <c r="K12" s="11">
        <v>69.9</v>
      </c>
      <c r="L12" s="18">
        <v>0</v>
      </c>
      <c r="M12" s="19"/>
      <c r="N12" s="19">
        <f t="shared" si="0"/>
        <v>34.95</v>
      </c>
      <c r="O12" s="11">
        <f t="array" ref="O12">SUMPRODUCT(($F$5:$F$59=F12)*($N$5:$N$59&gt;N12))+1</f>
        <v>5</v>
      </c>
      <c r="P12" s="9" t="s">
        <v>48</v>
      </c>
    </row>
    <row r="13" s="2" customFormat="1" customHeight="1" spans="1:16">
      <c r="A13" s="11">
        <v>9</v>
      </c>
      <c r="B13" s="9"/>
      <c r="C13" s="9" t="s">
        <v>20</v>
      </c>
      <c r="D13" s="9" t="s">
        <v>34</v>
      </c>
      <c r="E13" s="9" t="s">
        <v>35</v>
      </c>
      <c r="F13" s="11" t="s">
        <v>36</v>
      </c>
      <c r="G13" s="11" t="s">
        <v>49</v>
      </c>
      <c r="H13" s="9" t="s">
        <v>25</v>
      </c>
      <c r="I13" s="11" t="s">
        <v>50</v>
      </c>
      <c r="J13" s="11"/>
      <c r="K13" s="11">
        <v>61.6</v>
      </c>
      <c r="L13" s="18">
        <v>0</v>
      </c>
      <c r="M13" s="19"/>
      <c r="N13" s="19">
        <f t="shared" si="0"/>
        <v>30.8</v>
      </c>
      <c r="O13" s="11">
        <f t="array" ref="O13">SUMPRODUCT(($F$5:$F$59=F13)*($N$5:$N$59&gt;N13))+1</f>
        <v>6</v>
      </c>
      <c r="P13" s="9" t="s">
        <v>48</v>
      </c>
    </row>
    <row r="14" s="1" customFormat="1" customHeight="1" spans="1:16">
      <c r="A14" s="11">
        <v>10</v>
      </c>
      <c r="B14" s="9" t="s">
        <v>51</v>
      </c>
      <c r="C14" s="9" t="s">
        <v>20</v>
      </c>
      <c r="D14" s="9" t="s">
        <v>52</v>
      </c>
      <c r="E14" s="9" t="s">
        <v>53</v>
      </c>
      <c r="F14" s="11" t="s">
        <v>54</v>
      </c>
      <c r="G14" s="11" t="s">
        <v>55</v>
      </c>
      <c r="H14" s="9" t="s">
        <v>25</v>
      </c>
      <c r="I14" s="11" t="s">
        <v>56</v>
      </c>
      <c r="J14" s="11"/>
      <c r="K14" s="11">
        <v>69.6</v>
      </c>
      <c r="L14" s="18">
        <v>79.97</v>
      </c>
      <c r="M14" s="19"/>
      <c r="N14" s="19">
        <f t="shared" si="0"/>
        <v>74.785</v>
      </c>
      <c r="O14" s="11">
        <f t="array" ref="O14">SUMPRODUCT(($F$5:$F$59=F14)*($N$5:$N$59&gt;N14))+1</f>
        <v>1</v>
      </c>
      <c r="P14" s="9" t="s">
        <v>27</v>
      </c>
    </row>
    <row r="15" s="1" customFormat="1" customHeight="1" spans="1:16">
      <c r="A15" s="11">
        <v>12</v>
      </c>
      <c r="B15" s="9"/>
      <c r="C15" s="9" t="s">
        <v>20</v>
      </c>
      <c r="D15" s="9" t="s">
        <v>52</v>
      </c>
      <c r="E15" s="9" t="s">
        <v>53</v>
      </c>
      <c r="F15" s="11" t="s">
        <v>54</v>
      </c>
      <c r="G15" s="11" t="s">
        <v>57</v>
      </c>
      <c r="H15" s="9" t="s">
        <v>25</v>
      </c>
      <c r="I15" s="11" t="s">
        <v>58</v>
      </c>
      <c r="J15" s="11"/>
      <c r="K15" s="11">
        <v>55.5</v>
      </c>
      <c r="L15" s="18">
        <v>77.57</v>
      </c>
      <c r="M15" s="19"/>
      <c r="N15" s="19">
        <f t="shared" si="0"/>
        <v>66.535</v>
      </c>
      <c r="O15" s="11">
        <f t="array" ref="O15">SUMPRODUCT(($F$5:$F$59=F15)*($N$5:$N$59&gt;N15))+1</f>
        <v>2</v>
      </c>
      <c r="P15" s="9"/>
    </row>
    <row r="16" s="1" customFormat="1" customHeight="1" spans="1:16">
      <c r="A16" s="11">
        <v>11</v>
      </c>
      <c r="B16" s="9"/>
      <c r="C16" s="9" t="s">
        <v>20</v>
      </c>
      <c r="D16" s="9" t="s">
        <v>52</v>
      </c>
      <c r="E16" s="9" t="s">
        <v>53</v>
      </c>
      <c r="F16" s="11" t="s">
        <v>54</v>
      </c>
      <c r="G16" s="11" t="s">
        <v>59</v>
      </c>
      <c r="H16" s="9" t="s">
        <v>25</v>
      </c>
      <c r="I16" s="11" t="s">
        <v>58</v>
      </c>
      <c r="J16" s="11"/>
      <c r="K16" s="11">
        <v>55.5</v>
      </c>
      <c r="L16" s="18">
        <v>76.67</v>
      </c>
      <c r="M16" s="19"/>
      <c r="N16" s="19">
        <f t="shared" si="0"/>
        <v>66.085</v>
      </c>
      <c r="O16" s="11">
        <f t="array" ref="O16">SUMPRODUCT(($F$5:$F$59=F16)*($N$5:$N$59&gt;N16))+1</f>
        <v>3</v>
      </c>
      <c r="P16" s="9"/>
    </row>
    <row r="17" s="1" customFormat="1" customHeight="1" spans="1:16">
      <c r="A17" s="11">
        <v>13</v>
      </c>
      <c r="B17" s="9" t="s">
        <v>60</v>
      </c>
      <c r="C17" s="9" t="s">
        <v>28</v>
      </c>
      <c r="D17" s="9" t="s">
        <v>61</v>
      </c>
      <c r="E17" s="9" t="s">
        <v>62</v>
      </c>
      <c r="F17" s="11" t="s">
        <v>63</v>
      </c>
      <c r="G17" s="11" t="s">
        <v>64</v>
      </c>
      <c r="H17" s="9" t="s">
        <v>25</v>
      </c>
      <c r="I17" s="11" t="s">
        <v>65</v>
      </c>
      <c r="J17" s="11"/>
      <c r="K17" s="11">
        <v>66.5</v>
      </c>
      <c r="L17" s="18">
        <v>82.43</v>
      </c>
      <c r="M17" s="19"/>
      <c r="N17" s="19">
        <f t="shared" si="0"/>
        <v>74.465</v>
      </c>
      <c r="O17" s="11">
        <f t="array" ref="O17">SUMPRODUCT(($F$5:$F$59=F17)*($N$5:$N$59&gt;N17))+1</f>
        <v>1</v>
      </c>
      <c r="P17" s="9" t="s">
        <v>27</v>
      </c>
    </row>
    <row r="18" s="1" customFormat="1" customHeight="1" spans="1:16">
      <c r="A18" s="11">
        <v>14</v>
      </c>
      <c r="B18" s="9"/>
      <c r="C18" s="9" t="s">
        <v>28</v>
      </c>
      <c r="D18" s="9" t="s">
        <v>61</v>
      </c>
      <c r="E18" s="9" t="s">
        <v>62</v>
      </c>
      <c r="F18" s="11" t="s">
        <v>63</v>
      </c>
      <c r="G18" s="11" t="s">
        <v>66</v>
      </c>
      <c r="H18" s="9" t="s">
        <v>25</v>
      </c>
      <c r="I18" s="11" t="s">
        <v>67</v>
      </c>
      <c r="J18" s="11"/>
      <c r="K18" s="11">
        <v>66.3</v>
      </c>
      <c r="L18" s="18">
        <v>81.83</v>
      </c>
      <c r="M18" s="19"/>
      <c r="N18" s="19">
        <f t="shared" si="0"/>
        <v>74.065</v>
      </c>
      <c r="O18" s="11">
        <f t="array" ref="O18">SUMPRODUCT(($F$5:$F$59=F18)*($N$5:$N$59&gt;N18))+1</f>
        <v>2</v>
      </c>
      <c r="P18" s="9"/>
    </row>
    <row r="19" s="1" customFormat="1" customHeight="1" spans="1:16">
      <c r="A19" s="11">
        <v>15</v>
      </c>
      <c r="B19" s="9"/>
      <c r="C19" s="9" t="s">
        <v>20</v>
      </c>
      <c r="D19" s="9" t="s">
        <v>61</v>
      </c>
      <c r="E19" s="9" t="s">
        <v>62</v>
      </c>
      <c r="F19" s="11" t="s">
        <v>63</v>
      </c>
      <c r="G19" s="11" t="s">
        <v>68</v>
      </c>
      <c r="H19" s="9" t="s">
        <v>25</v>
      </c>
      <c r="I19" s="11" t="s">
        <v>69</v>
      </c>
      <c r="J19" s="11"/>
      <c r="K19" s="11">
        <v>65.9</v>
      </c>
      <c r="L19" s="18">
        <v>81.67</v>
      </c>
      <c r="M19" s="19"/>
      <c r="N19" s="19">
        <f t="shared" si="0"/>
        <v>73.785</v>
      </c>
      <c r="O19" s="11">
        <f t="array" ref="O19">SUMPRODUCT(($F$5:$F$59=F19)*($N$5:$N$59&gt;N19))+1</f>
        <v>3</v>
      </c>
      <c r="P19" s="9"/>
    </row>
    <row r="20" s="1" customFormat="1" customHeight="1" spans="1:16">
      <c r="A20" s="11">
        <v>16</v>
      </c>
      <c r="B20" s="9" t="s">
        <v>70</v>
      </c>
      <c r="C20" s="9" t="s">
        <v>20</v>
      </c>
      <c r="D20" s="9" t="s">
        <v>71</v>
      </c>
      <c r="E20" s="9" t="s">
        <v>72</v>
      </c>
      <c r="F20" s="11" t="s">
        <v>73</v>
      </c>
      <c r="G20" s="11" t="s">
        <v>74</v>
      </c>
      <c r="H20" s="9" t="s">
        <v>25</v>
      </c>
      <c r="I20" s="11" t="s">
        <v>75</v>
      </c>
      <c r="J20" s="11"/>
      <c r="K20" s="11">
        <v>77.6</v>
      </c>
      <c r="L20" s="18">
        <v>78.27</v>
      </c>
      <c r="M20" s="19"/>
      <c r="N20" s="19">
        <f t="shared" si="0"/>
        <v>77.935</v>
      </c>
      <c r="O20" s="11">
        <f t="array" ref="O20">SUMPRODUCT(($F$5:$F$59=F20)*($N$5:$N$59&gt;N20))+1</f>
        <v>1</v>
      </c>
      <c r="P20" s="9" t="s">
        <v>27</v>
      </c>
    </row>
    <row r="21" s="1" customFormat="1" customHeight="1" spans="1:16">
      <c r="A21" s="11">
        <v>17</v>
      </c>
      <c r="B21" s="9"/>
      <c r="C21" s="9" t="s">
        <v>28</v>
      </c>
      <c r="D21" s="9" t="s">
        <v>71</v>
      </c>
      <c r="E21" s="9" t="s">
        <v>72</v>
      </c>
      <c r="F21" s="11" t="s">
        <v>73</v>
      </c>
      <c r="G21" s="11" t="s">
        <v>76</v>
      </c>
      <c r="H21" s="9" t="s">
        <v>25</v>
      </c>
      <c r="I21" s="11" t="s">
        <v>77</v>
      </c>
      <c r="J21" s="11"/>
      <c r="K21" s="11">
        <v>68.2</v>
      </c>
      <c r="L21" s="18">
        <v>79.8</v>
      </c>
      <c r="M21" s="19"/>
      <c r="N21" s="19">
        <f t="shared" si="0"/>
        <v>74</v>
      </c>
      <c r="O21" s="11">
        <f t="array" ref="O21">SUMPRODUCT(($F$5:$F$59=F21)*($N$5:$N$59&gt;N21))+1</f>
        <v>2</v>
      </c>
      <c r="P21" s="9"/>
    </row>
    <row r="22" s="2" customFormat="1" customHeight="1" spans="1:16">
      <c r="A22" s="11">
        <v>18</v>
      </c>
      <c r="B22" s="9"/>
      <c r="C22" s="9" t="s">
        <v>28</v>
      </c>
      <c r="D22" s="9" t="s">
        <v>71</v>
      </c>
      <c r="E22" s="9" t="s">
        <v>72</v>
      </c>
      <c r="F22" s="11" t="s">
        <v>73</v>
      </c>
      <c r="G22" s="11" t="s">
        <v>78</v>
      </c>
      <c r="H22" s="9" t="s">
        <v>25</v>
      </c>
      <c r="I22" s="11" t="s">
        <v>79</v>
      </c>
      <c r="J22" s="11"/>
      <c r="K22" s="11">
        <v>66.2</v>
      </c>
      <c r="L22" s="18">
        <v>81.23</v>
      </c>
      <c r="M22" s="19"/>
      <c r="N22" s="19">
        <f t="shared" si="0"/>
        <v>73.715</v>
      </c>
      <c r="O22" s="11">
        <f t="array" ref="O22">SUMPRODUCT(($F$5:$F$59=F22)*($N$5:$N$59&gt;N22))+1</f>
        <v>3</v>
      </c>
      <c r="P22" s="9"/>
    </row>
    <row r="23" s="1" customFormat="1" customHeight="1" spans="1:16">
      <c r="A23" s="11">
        <v>19</v>
      </c>
      <c r="B23" s="9" t="s">
        <v>80</v>
      </c>
      <c r="C23" s="9" t="s">
        <v>20</v>
      </c>
      <c r="D23" s="9" t="s">
        <v>81</v>
      </c>
      <c r="E23" s="9" t="s">
        <v>35</v>
      </c>
      <c r="F23" s="11" t="s">
        <v>82</v>
      </c>
      <c r="G23" s="11" t="s">
        <v>83</v>
      </c>
      <c r="H23" s="9" t="s">
        <v>25</v>
      </c>
      <c r="I23" s="11" t="s">
        <v>84</v>
      </c>
      <c r="J23" s="11"/>
      <c r="K23" s="11">
        <v>68.7</v>
      </c>
      <c r="L23" s="18">
        <v>78.93</v>
      </c>
      <c r="M23" s="19"/>
      <c r="N23" s="19">
        <f t="shared" si="0"/>
        <v>73.815</v>
      </c>
      <c r="O23" s="11">
        <f t="array" ref="O23">SUMPRODUCT(($F$5:$F$59=F23)*($N$5:$N$59&gt;N23))+1</f>
        <v>1</v>
      </c>
      <c r="P23" s="9" t="s">
        <v>27</v>
      </c>
    </row>
    <row r="24" s="1" customFormat="1" customHeight="1" spans="1:16">
      <c r="A24" s="11">
        <v>20</v>
      </c>
      <c r="B24" s="9"/>
      <c r="C24" s="9" t="s">
        <v>20</v>
      </c>
      <c r="D24" s="9" t="s">
        <v>81</v>
      </c>
      <c r="E24" s="9" t="s">
        <v>35</v>
      </c>
      <c r="F24" s="11" t="s">
        <v>82</v>
      </c>
      <c r="G24" s="11" t="s">
        <v>85</v>
      </c>
      <c r="H24" s="9" t="s">
        <v>25</v>
      </c>
      <c r="I24" s="11" t="s">
        <v>43</v>
      </c>
      <c r="J24" s="11"/>
      <c r="K24" s="11">
        <v>68.1</v>
      </c>
      <c r="L24" s="18">
        <v>78.37</v>
      </c>
      <c r="M24" s="19"/>
      <c r="N24" s="19">
        <f t="shared" si="0"/>
        <v>73.235</v>
      </c>
      <c r="O24" s="11">
        <f t="array" ref="O24">SUMPRODUCT(($F$5:$F$59=F24)*($N$5:$N$59&gt;N24))+1</f>
        <v>2</v>
      </c>
      <c r="P24" s="9"/>
    </row>
    <row r="25" s="1" customFormat="1" customHeight="1" spans="1:16">
      <c r="A25" s="11">
        <v>21</v>
      </c>
      <c r="B25" s="9"/>
      <c r="C25" s="9" t="s">
        <v>20</v>
      </c>
      <c r="D25" s="9" t="s">
        <v>81</v>
      </c>
      <c r="E25" s="9" t="s">
        <v>35</v>
      </c>
      <c r="F25" s="11" t="s">
        <v>82</v>
      </c>
      <c r="G25" s="11" t="s">
        <v>86</v>
      </c>
      <c r="H25" s="9" t="s">
        <v>25</v>
      </c>
      <c r="I25" s="11" t="s">
        <v>87</v>
      </c>
      <c r="J25" s="11"/>
      <c r="K25" s="11">
        <v>65.6</v>
      </c>
      <c r="L25" s="18">
        <v>0</v>
      </c>
      <c r="M25" s="19"/>
      <c r="N25" s="19">
        <f t="shared" si="0"/>
        <v>32.8</v>
      </c>
      <c r="O25" s="11">
        <f t="array" ref="O25">SUMPRODUCT(($F$5:$F$59=F25)*($N$5:$N$59&gt;N25))+1</f>
        <v>3</v>
      </c>
      <c r="P25" s="9" t="s">
        <v>48</v>
      </c>
    </row>
    <row r="26" s="1" customFormat="1" customHeight="1" spans="1:16">
      <c r="A26" s="11">
        <v>22</v>
      </c>
      <c r="B26" s="9" t="s">
        <v>88</v>
      </c>
      <c r="C26" s="9" t="s">
        <v>20</v>
      </c>
      <c r="D26" s="9" t="s">
        <v>89</v>
      </c>
      <c r="E26" s="9" t="s">
        <v>90</v>
      </c>
      <c r="F26" s="11" t="s">
        <v>91</v>
      </c>
      <c r="G26" s="11" t="s">
        <v>92</v>
      </c>
      <c r="H26" s="9" t="s">
        <v>25</v>
      </c>
      <c r="I26" s="11" t="s">
        <v>65</v>
      </c>
      <c r="J26" s="11"/>
      <c r="K26" s="11">
        <v>66.5</v>
      </c>
      <c r="L26" s="18">
        <v>81.2</v>
      </c>
      <c r="M26" s="19"/>
      <c r="N26" s="19">
        <f t="shared" si="0"/>
        <v>73.85</v>
      </c>
      <c r="O26" s="11">
        <f t="array" ref="O26">SUMPRODUCT(($F$5:$F$59=F26)*($N$5:$N$59&gt;N26))+1</f>
        <v>1</v>
      </c>
      <c r="P26" s="9" t="s">
        <v>27</v>
      </c>
    </row>
    <row r="27" s="1" customFormat="1" customHeight="1" spans="1:16">
      <c r="A27" s="11">
        <v>24</v>
      </c>
      <c r="B27" s="9"/>
      <c r="C27" s="9" t="s">
        <v>28</v>
      </c>
      <c r="D27" s="9" t="s">
        <v>89</v>
      </c>
      <c r="E27" s="9" t="s">
        <v>90</v>
      </c>
      <c r="F27" s="11" t="s">
        <v>91</v>
      </c>
      <c r="G27" s="11" t="s">
        <v>93</v>
      </c>
      <c r="H27" s="9" t="s">
        <v>25</v>
      </c>
      <c r="I27" s="11" t="s">
        <v>69</v>
      </c>
      <c r="J27" s="11"/>
      <c r="K27" s="11">
        <v>65.9</v>
      </c>
      <c r="L27" s="18">
        <v>80.37</v>
      </c>
      <c r="M27" s="19"/>
      <c r="N27" s="19">
        <f t="shared" si="0"/>
        <v>73.135</v>
      </c>
      <c r="O27" s="11">
        <f t="array" ref="O27">SUMPRODUCT(($F$5:$F$59=F27)*($N$5:$N$59&gt;N27))+1</f>
        <v>2</v>
      </c>
      <c r="P27" s="9"/>
    </row>
    <row r="28" s="1" customFormat="1" customHeight="1" spans="1:16">
      <c r="A28" s="11">
        <v>23</v>
      </c>
      <c r="B28" s="9"/>
      <c r="C28" s="9" t="s">
        <v>28</v>
      </c>
      <c r="D28" s="9" t="s">
        <v>89</v>
      </c>
      <c r="E28" s="9" t="s">
        <v>90</v>
      </c>
      <c r="F28" s="11" t="s">
        <v>91</v>
      </c>
      <c r="G28" s="11" t="s">
        <v>94</v>
      </c>
      <c r="H28" s="9" t="s">
        <v>25</v>
      </c>
      <c r="I28" s="11" t="s">
        <v>67</v>
      </c>
      <c r="J28" s="11"/>
      <c r="K28" s="11">
        <v>66.3</v>
      </c>
      <c r="L28" s="18">
        <v>79.63</v>
      </c>
      <c r="M28" s="19"/>
      <c r="N28" s="19">
        <f t="shared" si="0"/>
        <v>72.965</v>
      </c>
      <c r="O28" s="11">
        <f t="array" ref="O28">SUMPRODUCT(($F$5:$F$59=F28)*($N$5:$N$59&gt;N28))+1</f>
        <v>3</v>
      </c>
      <c r="P28" s="9"/>
    </row>
    <row r="29" s="1" customFormat="1" customHeight="1" spans="1:16">
      <c r="A29" s="11">
        <v>25</v>
      </c>
      <c r="B29" s="9" t="s">
        <v>95</v>
      </c>
      <c r="C29" s="9" t="s">
        <v>20</v>
      </c>
      <c r="D29" s="9" t="s">
        <v>89</v>
      </c>
      <c r="E29" s="9" t="s">
        <v>96</v>
      </c>
      <c r="F29" s="11" t="s">
        <v>97</v>
      </c>
      <c r="G29" s="11" t="s">
        <v>98</v>
      </c>
      <c r="H29" s="9" t="s">
        <v>25</v>
      </c>
      <c r="I29" s="11" t="s">
        <v>99</v>
      </c>
      <c r="J29" s="11"/>
      <c r="K29" s="11">
        <v>77</v>
      </c>
      <c r="L29" s="18">
        <v>79.9</v>
      </c>
      <c r="M29" s="19"/>
      <c r="N29" s="19">
        <f t="shared" si="0"/>
        <v>78.45</v>
      </c>
      <c r="O29" s="11">
        <f t="array" ref="O29">SUMPRODUCT(($F$5:$F$59=F29)*($N$5:$N$59&gt;N29))+1</f>
        <v>1</v>
      </c>
      <c r="P29" s="9" t="s">
        <v>27</v>
      </c>
    </row>
    <row r="30" s="1" customFormat="1" customHeight="1" spans="1:16">
      <c r="A30" s="11">
        <v>26</v>
      </c>
      <c r="B30" s="9"/>
      <c r="C30" s="9" t="s">
        <v>20</v>
      </c>
      <c r="D30" s="9" t="s">
        <v>89</v>
      </c>
      <c r="E30" s="9" t="s">
        <v>96</v>
      </c>
      <c r="F30" s="11" t="s">
        <v>97</v>
      </c>
      <c r="G30" s="11" t="s">
        <v>100</v>
      </c>
      <c r="H30" s="9" t="s">
        <v>25</v>
      </c>
      <c r="I30" s="11" t="s">
        <v>101</v>
      </c>
      <c r="J30" s="11"/>
      <c r="K30" s="11">
        <v>66.7</v>
      </c>
      <c r="L30" s="18">
        <v>79.4</v>
      </c>
      <c r="M30" s="19"/>
      <c r="N30" s="19">
        <f t="shared" si="0"/>
        <v>73.05</v>
      </c>
      <c r="O30" s="11">
        <f t="array" ref="O30">SUMPRODUCT(($F$5:$F$59=F30)*($N$5:$N$59&gt;N30))+1</f>
        <v>2</v>
      </c>
      <c r="P30" s="9"/>
    </row>
    <row r="31" s="1" customFormat="1" customHeight="1" spans="1:16">
      <c r="A31" s="11">
        <v>27</v>
      </c>
      <c r="B31" s="9"/>
      <c r="C31" s="9" t="s">
        <v>20</v>
      </c>
      <c r="D31" s="9" t="s">
        <v>89</v>
      </c>
      <c r="E31" s="9" t="s">
        <v>96</v>
      </c>
      <c r="F31" s="11" t="s">
        <v>97</v>
      </c>
      <c r="G31" s="11" t="s">
        <v>102</v>
      </c>
      <c r="H31" s="9" t="s">
        <v>25</v>
      </c>
      <c r="I31" s="11" t="s">
        <v>103</v>
      </c>
      <c r="J31" s="11"/>
      <c r="K31" s="11">
        <v>63.2</v>
      </c>
      <c r="L31" s="18">
        <v>0</v>
      </c>
      <c r="M31" s="19"/>
      <c r="N31" s="19">
        <f t="shared" si="0"/>
        <v>31.6</v>
      </c>
      <c r="O31" s="11">
        <f t="array" ref="O31">SUMPRODUCT(($F$5:$F$59=F31)*($N$5:$N$59&gt;N31))+1</f>
        <v>3</v>
      </c>
      <c r="P31" s="9" t="s">
        <v>48</v>
      </c>
    </row>
    <row r="32" s="1" customFormat="1" customHeight="1" spans="1:16">
      <c r="A32" s="11">
        <v>28</v>
      </c>
      <c r="B32" s="9" t="s">
        <v>104</v>
      </c>
      <c r="C32" s="9" t="s">
        <v>20</v>
      </c>
      <c r="D32" s="9" t="s">
        <v>89</v>
      </c>
      <c r="E32" s="9" t="s">
        <v>105</v>
      </c>
      <c r="F32" s="11" t="s">
        <v>106</v>
      </c>
      <c r="G32" s="11" t="s">
        <v>107</v>
      </c>
      <c r="H32" s="9" t="s">
        <v>25</v>
      </c>
      <c r="I32" s="11" t="s">
        <v>108</v>
      </c>
      <c r="J32" s="11"/>
      <c r="K32" s="11">
        <v>74.8</v>
      </c>
      <c r="L32" s="18">
        <v>82.57</v>
      </c>
      <c r="M32" s="19"/>
      <c r="N32" s="19">
        <f t="shared" si="0"/>
        <v>78.685</v>
      </c>
      <c r="O32" s="11">
        <f t="array" ref="O32">SUMPRODUCT(($F$5:$F$59=F32)*($N$5:$N$59&gt;N32))+1</f>
        <v>1</v>
      </c>
      <c r="P32" s="9" t="s">
        <v>27</v>
      </c>
    </row>
    <row r="33" s="1" customFormat="1" customHeight="1" spans="1:16">
      <c r="A33" s="11">
        <v>29</v>
      </c>
      <c r="B33" s="9"/>
      <c r="C33" s="9" t="s">
        <v>20</v>
      </c>
      <c r="D33" s="9" t="s">
        <v>89</v>
      </c>
      <c r="E33" s="9" t="s">
        <v>105</v>
      </c>
      <c r="F33" s="11" t="s">
        <v>106</v>
      </c>
      <c r="G33" s="11" t="s">
        <v>109</v>
      </c>
      <c r="H33" s="9" t="s">
        <v>25</v>
      </c>
      <c r="I33" s="11" t="s">
        <v>110</v>
      </c>
      <c r="J33" s="11"/>
      <c r="K33" s="11">
        <v>74</v>
      </c>
      <c r="L33" s="18">
        <v>78.37</v>
      </c>
      <c r="M33" s="19"/>
      <c r="N33" s="19">
        <f t="shared" si="0"/>
        <v>76.185</v>
      </c>
      <c r="O33" s="11">
        <f t="array" ref="O33">SUMPRODUCT(($F$5:$F$59=F33)*($N$5:$N$59&gt;N33))+1</f>
        <v>2</v>
      </c>
      <c r="P33" s="9"/>
    </row>
    <row r="34" s="1" customFormat="1" customHeight="1" spans="1:16">
      <c r="A34" s="11">
        <v>30</v>
      </c>
      <c r="B34" s="9"/>
      <c r="C34" s="9" t="s">
        <v>28</v>
      </c>
      <c r="D34" s="9" t="s">
        <v>89</v>
      </c>
      <c r="E34" s="9" t="s">
        <v>105</v>
      </c>
      <c r="F34" s="11" t="s">
        <v>106</v>
      </c>
      <c r="G34" s="11" t="s">
        <v>111</v>
      </c>
      <c r="H34" s="9" t="s">
        <v>25</v>
      </c>
      <c r="I34" s="11" t="s">
        <v>112</v>
      </c>
      <c r="J34" s="11"/>
      <c r="K34" s="11">
        <v>70.1</v>
      </c>
      <c r="L34" s="18">
        <v>80.83</v>
      </c>
      <c r="M34" s="19"/>
      <c r="N34" s="19">
        <f t="shared" si="0"/>
        <v>75.465</v>
      </c>
      <c r="O34" s="11">
        <f t="array" ref="O34">SUMPRODUCT(($F$5:$F$59=F34)*($N$5:$N$59&gt;N34))+1</f>
        <v>3</v>
      </c>
      <c r="P34" s="9"/>
    </row>
    <row r="35" s="1" customFormat="1" customHeight="1" spans="1:16">
      <c r="A35" s="11">
        <v>31</v>
      </c>
      <c r="B35" s="9" t="s">
        <v>113</v>
      </c>
      <c r="C35" s="9" t="s">
        <v>20</v>
      </c>
      <c r="D35" s="9" t="s">
        <v>89</v>
      </c>
      <c r="E35" s="9" t="s">
        <v>114</v>
      </c>
      <c r="F35" s="11" t="s">
        <v>115</v>
      </c>
      <c r="G35" s="11" t="s">
        <v>116</v>
      </c>
      <c r="H35" s="9" t="s">
        <v>25</v>
      </c>
      <c r="I35" s="11" t="s">
        <v>117</v>
      </c>
      <c r="J35" s="11"/>
      <c r="K35" s="11">
        <v>69.8</v>
      </c>
      <c r="L35" s="18">
        <v>82.3</v>
      </c>
      <c r="M35" s="19"/>
      <c r="N35" s="19">
        <f t="shared" si="0"/>
        <v>76.05</v>
      </c>
      <c r="O35" s="11">
        <f t="array" ref="O35">SUMPRODUCT(($F$5:$F$59=F35)*($N$5:$N$59&gt;N35))+1</f>
        <v>1</v>
      </c>
      <c r="P35" s="9" t="s">
        <v>27</v>
      </c>
    </row>
    <row r="36" s="1" customFormat="1" customHeight="1" spans="1:16">
      <c r="A36" s="11">
        <v>33</v>
      </c>
      <c r="B36" s="9"/>
      <c r="C36" s="9" t="s">
        <v>20</v>
      </c>
      <c r="D36" s="9" t="s">
        <v>89</v>
      </c>
      <c r="E36" s="9" t="s">
        <v>114</v>
      </c>
      <c r="F36" s="11" t="s">
        <v>115</v>
      </c>
      <c r="G36" s="11" t="s">
        <v>118</v>
      </c>
      <c r="H36" s="9" t="s">
        <v>25</v>
      </c>
      <c r="I36" s="11" t="s">
        <v>119</v>
      </c>
      <c r="J36" s="11"/>
      <c r="K36" s="11">
        <v>66.6</v>
      </c>
      <c r="L36" s="18">
        <v>81.37</v>
      </c>
      <c r="M36" s="19"/>
      <c r="N36" s="19">
        <f t="shared" si="0"/>
        <v>73.985</v>
      </c>
      <c r="O36" s="11">
        <f t="array" ref="O36">SUMPRODUCT(($F$5:$F$59=F36)*($N$5:$N$59&gt;N36))+1</f>
        <v>2</v>
      </c>
      <c r="P36" s="9"/>
    </row>
    <row r="37" s="1" customFormat="1" customHeight="1" spans="1:16">
      <c r="A37" s="11">
        <v>32</v>
      </c>
      <c r="B37" s="9"/>
      <c r="C37" s="9" t="s">
        <v>28</v>
      </c>
      <c r="D37" s="9" t="s">
        <v>89</v>
      </c>
      <c r="E37" s="9" t="s">
        <v>114</v>
      </c>
      <c r="F37" s="11" t="s">
        <v>115</v>
      </c>
      <c r="G37" s="11" t="s">
        <v>120</v>
      </c>
      <c r="H37" s="9" t="s">
        <v>25</v>
      </c>
      <c r="I37" s="11" t="s">
        <v>121</v>
      </c>
      <c r="J37" s="11"/>
      <c r="K37" s="11">
        <v>67.5</v>
      </c>
      <c r="L37" s="18">
        <v>80.03</v>
      </c>
      <c r="M37" s="19"/>
      <c r="N37" s="19">
        <f t="shared" si="0"/>
        <v>73.765</v>
      </c>
      <c r="O37" s="11">
        <f t="array" ref="O37">SUMPRODUCT(($F$5:$F$59=F37)*($N$5:$N$59&gt;N37))+1</f>
        <v>3</v>
      </c>
      <c r="P37" s="9"/>
    </row>
    <row r="38" s="1" customFormat="1" customHeight="1" spans="1:16">
      <c r="A38" s="11">
        <v>34</v>
      </c>
      <c r="B38" s="9" t="s">
        <v>122</v>
      </c>
      <c r="C38" s="9" t="s">
        <v>28</v>
      </c>
      <c r="D38" s="9" t="s">
        <v>89</v>
      </c>
      <c r="E38" s="9" t="s">
        <v>123</v>
      </c>
      <c r="F38" s="11" t="s">
        <v>124</v>
      </c>
      <c r="G38" s="11" t="s">
        <v>125</v>
      </c>
      <c r="H38" s="9" t="s">
        <v>25</v>
      </c>
      <c r="I38" s="11" t="s">
        <v>126</v>
      </c>
      <c r="J38" s="11"/>
      <c r="K38" s="11">
        <v>60.7</v>
      </c>
      <c r="L38" s="18">
        <v>81.2</v>
      </c>
      <c r="M38" s="19"/>
      <c r="N38" s="19">
        <f t="shared" si="0"/>
        <v>70.95</v>
      </c>
      <c r="O38" s="11">
        <f t="array" ref="O38">SUMPRODUCT(($F$5:$F$59=F38)*($N$5:$N$59&gt;N38))+1</f>
        <v>1</v>
      </c>
      <c r="P38" s="9" t="s">
        <v>27</v>
      </c>
    </row>
    <row r="39" s="1" customFormat="1" customHeight="1" spans="1:16">
      <c r="A39" s="11">
        <v>35</v>
      </c>
      <c r="B39" s="9"/>
      <c r="C39" s="9" t="s">
        <v>28</v>
      </c>
      <c r="D39" s="9" t="s">
        <v>89</v>
      </c>
      <c r="E39" s="9" t="s">
        <v>123</v>
      </c>
      <c r="F39" s="11" t="s">
        <v>124</v>
      </c>
      <c r="G39" s="11" t="s">
        <v>127</v>
      </c>
      <c r="H39" s="9" t="s">
        <v>25</v>
      </c>
      <c r="I39" s="11" t="s">
        <v>128</v>
      </c>
      <c r="J39" s="11"/>
      <c r="K39" s="11">
        <v>48.6</v>
      </c>
      <c r="L39" s="18">
        <v>80.1</v>
      </c>
      <c r="M39" s="19"/>
      <c r="N39" s="19">
        <f t="shared" si="0"/>
        <v>64.35</v>
      </c>
      <c r="O39" s="11">
        <f t="array" ref="O39">SUMPRODUCT(($F$5:$F$59=F39)*($N$5:$N$59&gt;N39))+1</f>
        <v>2</v>
      </c>
      <c r="P39" s="9"/>
    </row>
    <row r="40" s="1" customFormat="1" customHeight="1" spans="1:16">
      <c r="A40" s="11">
        <v>36</v>
      </c>
      <c r="B40" s="9" t="s">
        <v>129</v>
      </c>
      <c r="C40" s="9" t="s">
        <v>20</v>
      </c>
      <c r="D40" s="9" t="s">
        <v>130</v>
      </c>
      <c r="E40" s="9" t="s">
        <v>35</v>
      </c>
      <c r="F40" s="11" t="s">
        <v>131</v>
      </c>
      <c r="G40" s="11" t="s">
        <v>132</v>
      </c>
      <c r="H40" s="9" t="s">
        <v>25</v>
      </c>
      <c r="I40" s="11" t="s">
        <v>26</v>
      </c>
      <c r="J40" s="11"/>
      <c r="K40" s="11">
        <v>77.2</v>
      </c>
      <c r="L40" s="18">
        <v>81.73</v>
      </c>
      <c r="M40" s="19"/>
      <c r="N40" s="19">
        <f t="shared" si="0"/>
        <v>79.465</v>
      </c>
      <c r="O40" s="11">
        <f t="array" ref="O40">SUMPRODUCT(($F$5:$F$59=F40)*($N$5:$N$59&gt;N40))+1</f>
        <v>1</v>
      </c>
      <c r="P40" s="9" t="s">
        <v>27</v>
      </c>
    </row>
    <row r="41" s="1" customFormat="1" customHeight="1" spans="1:16">
      <c r="A41" s="11">
        <v>37</v>
      </c>
      <c r="B41" s="9"/>
      <c r="C41" s="9" t="s">
        <v>20</v>
      </c>
      <c r="D41" s="9" t="s">
        <v>130</v>
      </c>
      <c r="E41" s="9" t="s">
        <v>35</v>
      </c>
      <c r="F41" s="11" t="s">
        <v>131</v>
      </c>
      <c r="G41" s="11" t="s">
        <v>133</v>
      </c>
      <c r="H41" s="9" t="s">
        <v>25</v>
      </c>
      <c r="I41" s="11" t="s">
        <v>134</v>
      </c>
      <c r="J41" s="11"/>
      <c r="K41" s="11">
        <v>75</v>
      </c>
      <c r="L41" s="18">
        <v>82.43</v>
      </c>
      <c r="M41" s="19"/>
      <c r="N41" s="19">
        <f t="shared" si="0"/>
        <v>78.715</v>
      </c>
      <c r="O41" s="11">
        <f t="array" ref="O41">SUMPRODUCT(($F$5:$F$59=F41)*($N$5:$N$59&gt;N41))+1</f>
        <v>2</v>
      </c>
      <c r="P41" s="9"/>
    </row>
    <row r="42" s="1" customFormat="1" customHeight="1" spans="1:16">
      <c r="A42" s="11">
        <v>38</v>
      </c>
      <c r="B42" s="9"/>
      <c r="C42" s="9" t="s">
        <v>20</v>
      </c>
      <c r="D42" s="9" t="s">
        <v>130</v>
      </c>
      <c r="E42" s="9" t="s">
        <v>35</v>
      </c>
      <c r="F42" s="11" t="s">
        <v>131</v>
      </c>
      <c r="G42" s="11" t="s">
        <v>135</v>
      </c>
      <c r="H42" s="9" t="s">
        <v>25</v>
      </c>
      <c r="I42" s="11" t="s">
        <v>136</v>
      </c>
      <c r="J42" s="11"/>
      <c r="K42" s="11">
        <v>69.5</v>
      </c>
      <c r="L42" s="18">
        <v>79.73</v>
      </c>
      <c r="M42" s="19"/>
      <c r="N42" s="19">
        <f t="shared" si="0"/>
        <v>74.615</v>
      </c>
      <c r="O42" s="11">
        <f t="array" ref="O42">SUMPRODUCT(($F$5:$F$59=F42)*($N$5:$N$59&gt;N42))+1</f>
        <v>3</v>
      </c>
      <c r="P42" s="9"/>
    </row>
    <row r="43" s="1" customFormat="1" customHeight="1" spans="1:16">
      <c r="A43" s="11">
        <v>39</v>
      </c>
      <c r="B43" s="9" t="s">
        <v>137</v>
      </c>
      <c r="C43" s="9" t="s">
        <v>20</v>
      </c>
      <c r="D43" s="9" t="s">
        <v>138</v>
      </c>
      <c r="E43" s="9" t="s">
        <v>139</v>
      </c>
      <c r="F43" s="11" t="s">
        <v>140</v>
      </c>
      <c r="G43" s="11" t="s">
        <v>141</v>
      </c>
      <c r="H43" s="9" t="s">
        <v>25</v>
      </c>
      <c r="I43" s="11" t="s">
        <v>142</v>
      </c>
      <c r="J43" s="11"/>
      <c r="K43" s="11">
        <v>71.6</v>
      </c>
      <c r="L43" s="18">
        <v>82.67</v>
      </c>
      <c r="M43" s="19"/>
      <c r="N43" s="19">
        <f t="shared" si="0"/>
        <v>77.135</v>
      </c>
      <c r="O43" s="11">
        <f t="array" ref="O43">SUMPRODUCT(($F$5:$F$59=F43)*($N$5:$N$59&gt;N43))+1</f>
        <v>1</v>
      </c>
      <c r="P43" s="9" t="s">
        <v>27</v>
      </c>
    </row>
    <row r="44" s="1" customFormat="1" customHeight="1" spans="1:16">
      <c r="A44" s="11">
        <v>40</v>
      </c>
      <c r="B44" s="9"/>
      <c r="C44" s="9" t="s">
        <v>20</v>
      </c>
      <c r="D44" s="9" t="s">
        <v>138</v>
      </c>
      <c r="E44" s="9" t="s">
        <v>139</v>
      </c>
      <c r="F44" s="11" t="s">
        <v>140</v>
      </c>
      <c r="G44" s="11" t="s">
        <v>143</v>
      </c>
      <c r="H44" s="9" t="s">
        <v>25</v>
      </c>
      <c r="I44" s="11" t="s">
        <v>144</v>
      </c>
      <c r="J44" s="11"/>
      <c r="K44" s="11">
        <v>68.6</v>
      </c>
      <c r="L44" s="18">
        <v>81.03</v>
      </c>
      <c r="M44" s="19"/>
      <c r="N44" s="19">
        <f t="shared" si="0"/>
        <v>74.815</v>
      </c>
      <c r="O44" s="11">
        <f t="array" ref="O44">SUMPRODUCT(($F$5:$F$59=F44)*($N$5:$N$59&gt;N44))+1</f>
        <v>2</v>
      </c>
      <c r="P44" s="9"/>
    </row>
    <row r="45" s="1" customFormat="1" customHeight="1" spans="1:16">
      <c r="A45" s="11">
        <v>41</v>
      </c>
      <c r="B45" s="9"/>
      <c r="C45" s="9" t="s">
        <v>20</v>
      </c>
      <c r="D45" s="9" t="s">
        <v>138</v>
      </c>
      <c r="E45" s="9" t="s">
        <v>139</v>
      </c>
      <c r="F45" s="11" t="s">
        <v>140</v>
      </c>
      <c r="G45" s="11" t="s">
        <v>145</v>
      </c>
      <c r="H45" s="9" t="s">
        <v>25</v>
      </c>
      <c r="I45" s="11" t="s">
        <v>146</v>
      </c>
      <c r="J45" s="11"/>
      <c r="K45" s="11">
        <v>67.3</v>
      </c>
      <c r="L45" s="18">
        <v>82.33</v>
      </c>
      <c r="M45" s="19"/>
      <c r="N45" s="19">
        <f t="shared" si="0"/>
        <v>74.815</v>
      </c>
      <c r="O45" s="11">
        <f t="array" ref="O45">SUMPRODUCT(($F$5:$F$59=F45)*($N$5:$N$59&gt;N45))+1</f>
        <v>2</v>
      </c>
      <c r="P45" s="9"/>
    </row>
    <row r="46" s="1" customFormat="1" customHeight="1" spans="1:16">
      <c r="A46" s="11">
        <v>43</v>
      </c>
      <c r="B46" s="9" t="s">
        <v>147</v>
      </c>
      <c r="C46" s="9" t="s">
        <v>20</v>
      </c>
      <c r="D46" s="9" t="s">
        <v>148</v>
      </c>
      <c r="E46" s="9" t="s">
        <v>149</v>
      </c>
      <c r="F46" s="11" t="s">
        <v>150</v>
      </c>
      <c r="G46" s="11" t="s">
        <v>151</v>
      </c>
      <c r="H46" s="9" t="s">
        <v>25</v>
      </c>
      <c r="I46" s="11" t="s">
        <v>152</v>
      </c>
      <c r="J46" s="11"/>
      <c r="K46" s="11">
        <v>63.6</v>
      </c>
      <c r="L46" s="18">
        <v>81.37</v>
      </c>
      <c r="M46" s="19"/>
      <c r="N46" s="19">
        <f t="shared" si="0"/>
        <v>72.485</v>
      </c>
      <c r="O46" s="11">
        <f t="array" ref="O46">SUMPRODUCT(($F$5:$F$59=F46)*($N$5:$N$59&gt;N46))+1</f>
        <v>1</v>
      </c>
      <c r="P46" s="9" t="s">
        <v>27</v>
      </c>
    </row>
    <row r="47" s="1" customFormat="1" customHeight="1" spans="1:16">
      <c r="A47" s="11">
        <v>42</v>
      </c>
      <c r="B47" s="9" t="s">
        <v>153</v>
      </c>
      <c r="C47" s="9" t="s">
        <v>28</v>
      </c>
      <c r="D47" s="9" t="s">
        <v>148</v>
      </c>
      <c r="E47" s="9" t="s">
        <v>149</v>
      </c>
      <c r="F47" s="11" t="s">
        <v>150</v>
      </c>
      <c r="G47" s="11" t="s">
        <v>154</v>
      </c>
      <c r="H47" s="9" t="s">
        <v>25</v>
      </c>
      <c r="I47" s="11" t="s">
        <v>155</v>
      </c>
      <c r="J47" s="11"/>
      <c r="K47" s="11">
        <v>66.1</v>
      </c>
      <c r="L47" s="18">
        <v>78.83</v>
      </c>
      <c r="M47" s="19"/>
      <c r="N47" s="19">
        <f t="shared" si="0"/>
        <v>72.465</v>
      </c>
      <c r="O47" s="11">
        <f t="array" ref="O47">SUMPRODUCT(($F$5:$F$59=F47)*($N$5:$N$59&gt;N47))+1</f>
        <v>2</v>
      </c>
      <c r="P47" s="9" t="s">
        <v>27</v>
      </c>
    </row>
    <row r="48" s="1" customFormat="1" customHeight="1" spans="1:16">
      <c r="A48" s="11">
        <v>44</v>
      </c>
      <c r="B48" s="9" t="s">
        <v>156</v>
      </c>
      <c r="C48" s="9" t="s">
        <v>28</v>
      </c>
      <c r="D48" s="9" t="s">
        <v>148</v>
      </c>
      <c r="E48" s="9" t="s">
        <v>149</v>
      </c>
      <c r="F48" s="11" t="s">
        <v>150</v>
      </c>
      <c r="G48" s="11" t="s">
        <v>157</v>
      </c>
      <c r="H48" s="9" t="s">
        <v>25</v>
      </c>
      <c r="I48" s="11" t="s">
        <v>158</v>
      </c>
      <c r="J48" s="11"/>
      <c r="K48" s="11">
        <v>62.2</v>
      </c>
      <c r="L48" s="18">
        <v>78.73</v>
      </c>
      <c r="M48" s="19"/>
      <c r="N48" s="19">
        <f t="shared" si="0"/>
        <v>70.465</v>
      </c>
      <c r="O48" s="11">
        <f t="array" ref="O48">SUMPRODUCT(($F$5:$F$59=F48)*($N$5:$N$59&gt;N48))+1</f>
        <v>3</v>
      </c>
      <c r="P48" s="9" t="s">
        <v>27</v>
      </c>
    </row>
    <row r="49" s="1" customFormat="1" customHeight="1" spans="1:16">
      <c r="A49" s="11">
        <v>46</v>
      </c>
      <c r="B49" s="9"/>
      <c r="C49" s="9" t="s">
        <v>28</v>
      </c>
      <c r="D49" s="9" t="s">
        <v>148</v>
      </c>
      <c r="E49" s="9" t="s">
        <v>149</v>
      </c>
      <c r="F49" s="11" t="s">
        <v>150</v>
      </c>
      <c r="G49" s="11" t="s">
        <v>159</v>
      </c>
      <c r="H49" s="9" t="s">
        <v>25</v>
      </c>
      <c r="I49" s="11" t="s">
        <v>160</v>
      </c>
      <c r="J49" s="11"/>
      <c r="K49" s="11">
        <v>60.3</v>
      </c>
      <c r="L49" s="18">
        <v>79.13</v>
      </c>
      <c r="M49" s="19"/>
      <c r="N49" s="19">
        <f t="shared" si="0"/>
        <v>69.715</v>
      </c>
      <c r="O49" s="11">
        <f t="array" ref="O49">SUMPRODUCT(($F$5:$F$59=F49)*($N$5:$N$59&gt;N49))+1</f>
        <v>4</v>
      </c>
      <c r="P49" s="9"/>
    </row>
    <row r="50" s="1" customFormat="1" customHeight="1" spans="1:16">
      <c r="A50" s="11">
        <v>49</v>
      </c>
      <c r="B50" s="9"/>
      <c r="C50" s="9" t="s">
        <v>28</v>
      </c>
      <c r="D50" s="9" t="s">
        <v>148</v>
      </c>
      <c r="E50" s="9" t="s">
        <v>149</v>
      </c>
      <c r="F50" s="11" t="s">
        <v>150</v>
      </c>
      <c r="G50" s="11" t="s">
        <v>161</v>
      </c>
      <c r="H50" s="9" t="s">
        <v>25</v>
      </c>
      <c r="I50" s="11" t="s">
        <v>162</v>
      </c>
      <c r="J50" s="11"/>
      <c r="K50" s="11">
        <v>57.7</v>
      </c>
      <c r="L50" s="18">
        <v>81.07</v>
      </c>
      <c r="M50" s="19"/>
      <c r="N50" s="19">
        <f t="shared" si="0"/>
        <v>69.385</v>
      </c>
      <c r="O50" s="11">
        <f t="array" ref="O50">SUMPRODUCT(($F$5:$F$59=F50)*($N$5:$N$59&gt;N50))+1</f>
        <v>5</v>
      </c>
      <c r="P50" s="9"/>
    </row>
    <row r="51" s="1" customFormat="1" customHeight="1" spans="1:16">
      <c r="A51" s="11">
        <v>50</v>
      </c>
      <c r="B51" s="9"/>
      <c r="C51" s="9" t="s">
        <v>28</v>
      </c>
      <c r="D51" s="9" t="s">
        <v>148</v>
      </c>
      <c r="E51" s="9" t="s">
        <v>149</v>
      </c>
      <c r="F51" s="11" t="s">
        <v>150</v>
      </c>
      <c r="G51" s="11" t="s">
        <v>163</v>
      </c>
      <c r="H51" s="9" t="s">
        <v>25</v>
      </c>
      <c r="I51" s="11" t="s">
        <v>164</v>
      </c>
      <c r="J51" s="11"/>
      <c r="K51" s="11">
        <v>55.7</v>
      </c>
      <c r="L51" s="18">
        <v>78.23</v>
      </c>
      <c r="M51" s="19"/>
      <c r="N51" s="19">
        <f t="shared" si="0"/>
        <v>66.965</v>
      </c>
      <c r="O51" s="11">
        <f t="array" ref="O51">SUMPRODUCT(($F$5:$F$59=F51)*($N$5:$N$59&gt;N51))+1</f>
        <v>6</v>
      </c>
      <c r="P51" s="9"/>
    </row>
    <row r="52" s="1" customFormat="1" customHeight="1" spans="1:16">
      <c r="A52" s="11">
        <v>51</v>
      </c>
      <c r="B52" s="9"/>
      <c r="C52" s="9" t="s">
        <v>28</v>
      </c>
      <c r="D52" s="9" t="s">
        <v>148</v>
      </c>
      <c r="E52" s="9" t="s">
        <v>149</v>
      </c>
      <c r="F52" s="11" t="s">
        <v>150</v>
      </c>
      <c r="G52" s="11" t="s">
        <v>165</v>
      </c>
      <c r="H52" s="9" t="s">
        <v>25</v>
      </c>
      <c r="I52" s="11" t="s">
        <v>164</v>
      </c>
      <c r="J52" s="11"/>
      <c r="K52" s="11">
        <v>55.7</v>
      </c>
      <c r="L52" s="18">
        <v>77.7</v>
      </c>
      <c r="M52" s="19"/>
      <c r="N52" s="19">
        <f t="shared" si="0"/>
        <v>66.7</v>
      </c>
      <c r="O52" s="11">
        <f t="array" ref="O52">SUMPRODUCT(($F$5:$F$59=F52)*($N$5:$N$59&gt;N52))+1</f>
        <v>7</v>
      </c>
      <c r="P52" s="9"/>
    </row>
    <row r="53" s="2" customFormat="1" customHeight="1" spans="1:16">
      <c r="A53" s="11">
        <v>45</v>
      </c>
      <c r="B53" s="9"/>
      <c r="C53" s="9" t="s">
        <v>20</v>
      </c>
      <c r="D53" s="9" t="s">
        <v>148</v>
      </c>
      <c r="E53" s="9" t="s">
        <v>149</v>
      </c>
      <c r="F53" s="11" t="s">
        <v>150</v>
      </c>
      <c r="G53" s="11" t="s">
        <v>166</v>
      </c>
      <c r="H53" s="9" t="s">
        <v>25</v>
      </c>
      <c r="I53" s="11" t="s">
        <v>160</v>
      </c>
      <c r="J53" s="11"/>
      <c r="K53" s="11">
        <v>60.3</v>
      </c>
      <c r="L53" s="18">
        <v>0</v>
      </c>
      <c r="M53" s="19"/>
      <c r="N53" s="19">
        <f t="shared" si="0"/>
        <v>30.15</v>
      </c>
      <c r="O53" s="11">
        <f t="array" ref="O53">SUMPRODUCT(($F$5:$F$59=F53)*($N$5:$N$59&gt;N53))+1</f>
        <v>8</v>
      </c>
      <c r="P53" s="9" t="s">
        <v>48</v>
      </c>
    </row>
    <row r="54" s="2" customFormat="1" customHeight="1" spans="1:16">
      <c r="A54" s="11">
        <v>47</v>
      </c>
      <c r="B54" s="9"/>
      <c r="C54" s="9" t="s">
        <v>28</v>
      </c>
      <c r="D54" s="9" t="s">
        <v>148</v>
      </c>
      <c r="E54" s="9" t="s">
        <v>149</v>
      </c>
      <c r="F54" s="11" t="s">
        <v>150</v>
      </c>
      <c r="G54" s="11" t="s">
        <v>167</v>
      </c>
      <c r="H54" s="9" t="s">
        <v>25</v>
      </c>
      <c r="I54" s="11" t="s">
        <v>168</v>
      </c>
      <c r="J54" s="11"/>
      <c r="K54" s="11">
        <v>60.1</v>
      </c>
      <c r="L54" s="18">
        <v>0</v>
      </c>
      <c r="M54" s="19"/>
      <c r="N54" s="19">
        <f t="shared" si="0"/>
        <v>30.05</v>
      </c>
      <c r="O54" s="11">
        <f t="array" ref="O54">SUMPRODUCT(($F$5:$F$59=F54)*($N$5:$N$59&gt;N54))+1</f>
        <v>9</v>
      </c>
      <c r="P54" s="9" t="s">
        <v>48</v>
      </c>
    </row>
    <row r="55" s="2" customFormat="1" customHeight="1" spans="1:16">
      <c r="A55" s="11">
        <v>48</v>
      </c>
      <c r="B55" s="9"/>
      <c r="C55" s="9" t="s">
        <v>28</v>
      </c>
      <c r="D55" s="9" t="s">
        <v>148</v>
      </c>
      <c r="E55" s="9" t="s">
        <v>149</v>
      </c>
      <c r="F55" s="11" t="s">
        <v>150</v>
      </c>
      <c r="G55" s="11" t="s">
        <v>169</v>
      </c>
      <c r="H55" s="9" t="s">
        <v>25</v>
      </c>
      <c r="I55" s="11" t="s">
        <v>170</v>
      </c>
      <c r="J55" s="11"/>
      <c r="K55" s="11">
        <v>59.1</v>
      </c>
      <c r="L55" s="18">
        <v>0</v>
      </c>
      <c r="M55" s="19"/>
      <c r="N55" s="19">
        <f t="shared" si="0"/>
        <v>29.55</v>
      </c>
      <c r="O55" s="11">
        <f t="array" ref="O55">SUMPRODUCT(($F$5:$F$59=F55)*($N$5:$N$59&gt;N55))+1</f>
        <v>10</v>
      </c>
      <c r="P55" s="9" t="s">
        <v>48</v>
      </c>
    </row>
    <row r="56" s="1" customFormat="1" customHeight="1" spans="1:16">
      <c r="A56" s="11">
        <v>52</v>
      </c>
      <c r="B56" s="9" t="s">
        <v>171</v>
      </c>
      <c r="C56" s="9" t="s">
        <v>20</v>
      </c>
      <c r="D56" s="9" t="s">
        <v>172</v>
      </c>
      <c r="E56" s="9" t="s">
        <v>173</v>
      </c>
      <c r="F56" s="11" t="s">
        <v>174</v>
      </c>
      <c r="G56" s="11" t="s">
        <v>175</v>
      </c>
      <c r="H56" s="9" t="s">
        <v>25</v>
      </c>
      <c r="I56" s="11" t="s">
        <v>176</v>
      </c>
      <c r="J56" s="11"/>
      <c r="K56" s="11">
        <v>61.9</v>
      </c>
      <c r="L56" s="18">
        <v>80.07</v>
      </c>
      <c r="M56" s="19">
        <v>78</v>
      </c>
      <c r="N56" s="19">
        <f>K56*0.5+L56*0.25+M56*0.25</f>
        <v>70.4675</v>
      </c>
      <c r="O56" s="11">
        <f t="array" ref="O56">SUMPRODUCT(($F$5:$F$59=F56)*($N$5:$N$59&gt;N56))+1</f>
        <v>1</v>
      </c>
      <c r="P56" s="9" t="s">
        <v>27</v>
      </c>
    </row>
    <row r="57" s="1" customFormat="1" customHeight="1" spans="1:16">
      <c r="A57" s="11">
        <v>53</v>
      </c>
      <c r="B57" s="9"/>
      <c r="C57" s="9" t="s">
        <v>28</v>
      </c>
      <c r="D57" s="9" t="s">
        <v>172</v>
      </c>
      <c r="E57" s="9" t="s">
        <v>173</v>
      </c>
      <c r="F57" s="11" t="s">
        <v>174</v>
      </c>
      <c r="G57" s="11" t="s">
        <v>177</v>
      </c>
      <c r="H57" s="9" t="s">
        <v>25</v>
      </c>
      <c r="I57" s="11" t="s">
        <v>178</v>
      </c>
      <c r="J57" s="11"/>
      <c r="K57" s="11">
        <v>54.5</v>
      </c>
      <c r="L57" s="18">
        <v>81.23</v>
      </c>
      <c r="M57" s="19">
        <v>82.33</v>
      </c>
      <c r="N57" s="19">
        <f>K57*0.5+L57*0.25+M57*0.25</f>
        <v>68.14</v>
      </c>
      <c r="O57" s="11">
        <f t="array" ref="O57">SUMPRODUCT(($F$5:$F$59=F57)*($N$5:$N$59&gt;N57))+1</f>
        <v>2</v>
      </c>
      <c r="P57" s="9"/>
    </row>
    <row r="58" s="1" customFormat="1" customHeight="1" spans="1:16">
      <c r="A58" s="11">
        <v>54</v>
      </c>
      <c r="B58" s="9"/>
      <c r="C58" s="9" t="s">
        <v>20</v>
      </c>
      <c r="D58" s="9" t="s">
        <v>172</v>
      </c>
      <c r="E58" s="9" t="s">
        <v>173</v>
      </c>
      <c r="F58" s="11" t="s">
        <v>174</v>
      </c>
      <c r="G58" s="11" t="s">
        <v>179</v>
      </c>
      <c r="H58" s="9" t="s">
        <v>25</v>
      </c>
      <c r="I58" s="11" t="s">
        <v>180</v>
      </c>
      <c r="J58" s="11"/>
      <c r="K58" s="11">
        <v>51.8</v>
      </c>
      <c r="L58" s="18">
        <v>79.1</v>
      </c>
      <c r="M58" s="19">
        <v>82.67</v>
      </c>
      <c r="N58" s="19">
        <f>K58*0.5+L58*0.25+M58*0.25</f>
        <v>66.3425</v>
      </c>
      <c r="O58" s="11">
        <f t="array" ref="O58">SUMPRODUCT(($F$5:$F$59=F58)*($N$5:$N$59&gt;N58))+1</f>
        <v>3</v>
      </c>
      <c r="P58" s="9"/>
    </row>
    <row r="59" s="1" customFormat="1" ht="36" customHeight="1" spans="1:16">
      <c r="A59" s="11">
        <v>55</v>
      </c>
      <c r="B59" s="9"/>
      <c r="C59" s="9" t="s">
        <v>28</v>
      </c>
      <c r="D59" s="9" t="s">
        <v>172</v>
      </c>
      <c r="E59" s="9" t="s">
        <v>173</v>
      </c>
      <c r="F59" s="11" t="s">
        <v>174</v>
      </c>
      <c r="G59" s="11" t="s">
        <v>181</v>
      </c>
      <c r="H59" s="9" t="s">
        <v>25</v>
      </c>
      <c r="I59" s="11" t="s">
        <v>180</v>
      </c>
      <c r="J59" s="11"/>
      <c r="K59" s="11">
        <v>51.8</v>
      </c>
      <c r="L59" s="18">
        <v>79.53</v>
      </c>
      <c r="M59" s="19">
        <v>0</v>
      </c>
      <c r="N59" s="19">
        <f>K59*0.5+L59*0.25+M59*0.25</f>
        <v>45.7825</v>
      </c>
      <c r="O59" s="11">
        <f t="array" ref="O59">SUMPRODUCT(($F$5:$F$59=F59)*($N$5:$N$59&gt;N59))+1</f>
        <v>4</v>
      </c>
      <c r="P59" s="9" t="s">
        <v>182</v>
      </c>
    </row>
  </sheetData>
  <autoFilter ref="A3:P59">
    <sortState ref="A3:P59">
      <sortCondition ref="F2:F57"/>
      <sortCondition ref="O2:O57"/>
    </sortState>
    <extLst/>
  </autoFilter>
  <sortState ref="A3:R57">
    <sortCondition ref="A3:A57"/>
    <sortCondition ref="O3:O57"/>
  </sortState>
  <mergeCells count="15">
    <mergeCell ref="A1:P1"/>
    <mergeCell ref="A2:P2"/>
    <mergeCell ref="L3:M3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N3:N4"/>
    <mergeCell ref="O3:O4"/>
    <mergeCell ref="P3:P4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hp</cp:lastModifiedBy>
  <dcterms:created xsi:type="dcterms:W3CDTF">2024-05-10T10:00:00Z</dcterms:created>
  <dcterms:modified xsi:type="dcterms:W3CDTF">2024-07-01T03:57:53Z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2052-11.8.6.9023</vt:lpwstr>
  </property>
</Properties>
</file>