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345" windowHeight="7605"/>
  </bookViews>
  <sheets>
    <sheet name="data_2023-09-28" sheetId="2" r:id="rId1"/>
  </sheets>
  <definedNames>
    <definedName name="_xlnm._FilterDatabase" localSheetId="0" hidden="1">'data_2023-09-28'!$A$2:$G$63</definedName>
  </definedNames>
  <calcPr calcId="145621"/>
</workbook>
</file>

<file path=xl/calcChain.xml><?xml version="1.0" encoding="utf-8"?>
<calcChain xmlns="http://schemas.openxmlformats.org/spreadsheetml/2006/main">
  <c r="E62" i="2" l="1"/>
  <c r="D62" i="2"/>
  <c r="C62" i="2"/>
  <c r="A62" i="2"/>
  <c r="E61" i="2"/>
  <c r="D61" i="2"/>
  <c r="C61" i="2"/>
  <c r="A61" i="2"/>
  <c r="E60" i="2"/>
  <c r="D60" i="2"/>
  <c r="C60" i="2"/>
  <c r="A60" i="2"/>
  <c r="E59" i="2"/>
  <c r="D59" i="2"/>
  <c r="C59" i="2"/>
  <c r="A59" i="2"/>
  <c r="E58" i="2"/>
  <c r="D58" i="2"/>
  <c r="C58" i="2"/>
  <c r="A58" i="2"/>
  <c r="E57" i="2"/>
  <c r="D57" i="2"/>
  <c r="C57" i="2"/>
  <c r="A57" i="2"/>
  <c r="E55" i="2"/>
  <c r="D55" i="2"/>
  <c r="C55" i="2"/>
  <c r="A55" i="2"/>
  <c r="E54" i="2"/>
  <c r="D54" i="2"/>
  <c r="C54" i="2"/>
  <c r="A54" i="2"/>
  <c r="E53" i="2"/>
  <c r="D53" i="2"/>
  <c r="C53" i="2"/>
  <c r="A53" i="2"/>
  <c r="E52" i="2"/>
  <c r="D52" i="2"/>
  <c r="C52" i="2"/>
  <c r="A52" i="2"/>
  <c r="E51" i="2"/>
  <c r="D51" i="2"/>
  <c r="C51" i="2"/>
  <c r="A51" i="2"/>
  <c r="E50" i="2"/>
  <c r="D50" i="2"/>
  <c r="C50" i="2"/>
  <c r="A50" i="2"/>
  <c r="E49" i="2"/>
  <c r="D49" i="2"/>
  <c r="C49" i="2"/>
  <c r="A49" i="2"/>
  <c r="E48" i="2"/>
  <c r="D48" i="2"/>
  <c r="C48" i="2"/>
  <c r="A48" i="2"/>
  <c r="E47" i="2"/>
  <c r="D47" i="2"/>
  <c r="C47" i="2"/>
  <c r="A47" i="2"/>
  <c r="E46" i="2"/>
  <c r="D46" i="2"/>
  <c r="C46" i="2"/>
  <c r="A46" i="2"/>
  <c r="E45" i="2"/>
  <c r="D45" i="2"/>
  <c r="C45" i="2"/>
  <c r="A45" i="2"/>
  <c r="E44" i="2"/>
  <c r="D44" i="2"/>
  <c r="C44" i="2"/>
  <c r="A44" i="2"/>
  <c r="E43" i="2"/>
  <c r="D43" i="2"/>
  <c r="C43" i="2"/>
  <c r="A43" i="2"/>
  <c r="E42" i="2"/>
  <c r="D42" i="2"/>
  <c r="C42" i="2"/>
  <c r="A42" i="2"/>
  <c r="E41" i="2"/>
  <c r="D41" i="2"/>
  <c r="C41" i="2"/>
  <c r="A41" i="2"/>
  <c r="E40" i="2"/>
  <c r="D40" i="2"/>
  <c r="C40" i="2"/>
  <c r="A40" i="2"/>
  <c r="E39" i="2"/>
  <c r="D39" i="2"/>
  <c r="C39" i="2"/>
  <c r="A39" i="2"/>
  <c r="E38" i="2"/>
  <c r="D38" i="2"/>
  <c r="C38" i="2"/>
  <c r="A38" i="2"/>
  <c r="E37" i="2"/>
  <c r="D37" i="2"/>
  <c r="C37" i="2"/>
  <c r="A37" i="2"/>
  <c r="E36" i="2"/>
  <c r="D36" i="2"/>
  <c r="C36" i="2"/>
  <c r="A36" i="2"/>
  <c r="E35" i="2"/>
  <c r="D35" i="2"/>
  <c r="C35" i="2"/>
  <c r="A35" i="2"/>
  <c r="E34" i="2"/>
  <c r="D34" i="2"/>
  <c r="C34" i="2"/>
  <c r="A34" i="2"/>
  <c r="E33" i="2"/>
  <c r="D33" i="2"/>
  <c r="C33" i="2"/>
  <c r="A33" i="2"/>
  <c r="E32" i="2"/>
  <c r="D32" i="2"/>
  <c r="C32" i="2"/>
  <c r="A32" i="2"/>
  <c r="E31" i="2"/>
  <c r="D31" i="2"/>
  <c r="C31" i="2"/>
  <c r="A31" i="2"/>
  <c r="E30" i="2"/>
  <c r="D30" i="2"/>
  <c r="C30" i="2"/>
  <c r="A30" i="2"/>
  <c r="E29" i="2"/>
  <c r="D29" i="2"/>
  <c r="C29" i="2"/>
  <c r="A29" i="2"/>
  <c r="E28" i="2"/>
  <c r="D28" i="2"/>
  <c r="C28" i="2"/>
  <c r="A28" i="2"/>
  <c r="E27" i="2"/>
  <c r="D27" i="2"/>
  <c r="C27" i="2"/>
  <c r="A27" i="2"/>
  <c r="E26" i="2"/>
  <c r="D26" i="2"/>
  <c r="C26" i="2"/>
  <c r="A26" i="2"/>
  <c r="E25" i="2"/>
  <c r="D25" i="2"/>
  <c r="C25" i="2"/>
  <c r="A25" i="2"/>
  <c r="E24" i="2"/>
  <c r="D24" i="2"/>
  <c r="C24" i="2"/>
  <c r="A24" i="2"/>
  <c r="E23" i="2"/>
  <c r="D23" i="2"/>
  <c r="C23" i="2"/>
  <c r="A23" i="2"/>
  <c r="E22" i="2"/>
  <c r="D22" i="2"/>
  <c r="C22" i="2"/>
  <c r="A22" i="2"/>
  <c r="E21" i="2"/>
  <c r="D21" i="2"/>
  <c r="C21" i="2"/>
  <c r="A21" i="2"/>
  <c r="E20" i="2"/>
  <c r="D20" i="2"/>
  <c r="C20" i="2"/>
  <c r="A20" i="2"/>
  <c r="E19" i="2"/>
  <c r="D19" i="2"/>
  <c r="C19" i="2"/>
  <c r="A19" i="2"/>
  <c r="E18" i="2"/>
  <c r="D18" i="2"/>
  <c r="C18" i="2"/>
  <c r="A18" i="2"/>
  <c r="E17" i="2"/>
  <c r="D17" i="2"/>
  <c r="C17" i="2"/>
  <c r="A17" i="2"/>
  <c r="E16" i="2"/>
  <c r="D16" i="2"/>
  <c r="C16" i="2"/>
  <c r="A16" i="2"/>
  <c r="E15" i="2"/>
  <c r="D15" i="2"/>
  <c r="C15" i="2"/>
  <c r="A15" i="2"/>
  <c r="E14" i="2"/>
  <c r="D14" i="2"/>
  <c r="C14" i="2"/>
  <c r="A14" i="2"/>
  <c r="E13" i="2"/>
  <c r="D13" i="2"/>
  <c r="C13" i="2"/>
  <c r="A13" i="2"/>
  <c r="E12" i="2"/>
  <c r="D12" i="2"/>
  <c r="C12" i="2"/>
  <c r="A12" i="2"/>
  <c r="E11" i="2"/>
  <c r="D11" i="2"/>
  <c r="C11" i="2"/>
  <c r="A11" i="2"/>
  <c r="E10" i="2"/>
  <c r="D10" i="2"/>
  <c r="C10" i="2"/>
  <c r="A10" i="2"/>
  <c r="E9" i="2"/>
  <c r="D9" i="2"/>
  <c r="C9" i="2"/>
  <c r="A9" i="2"/>
  <c r="E8" i="2"/>
  <c r="D8" i="2"/>
  <c r="C8" i="2"/>
  <c r="A8" i="2"/>
  <c r="E7" i="2"/>
  <c r="D7" i="2"/>
  <c r="C7" i="2"/>
  <c r="A7" i="2"/>
  <c r="E6" i="2"/>
  <c r="D6" i="2"/>
  <c r="C6" i="2"/>
  <c r="A6" i="2"/>
  <c r="E5" i="2"/>
  <c r="D5" i="2"/>
  <c r="C5" i="2"/>
  <c r="A5" i="2"/>
  <c r="E4" i="2"/>
  <c r="D4" i="2"/>
  <c r="C4" i="2"/>
  <c r="A4" i="2"/>
  <c r="E3" i="2"/>
  <c r="D3" i="2"/>
  <c r="C3" i="2"/>
  <c r="A3" i="2"/>
</calcChain>
</file>

<file path=xl/sharedStrings.xml><?xml version="1.0" encoding="utf-8"?>
<sst xmlns="http://schemas.openxmlformats.org/spreadsheetml/2006/main" count="71" uniqueCount="71">
  <si>
    <t>职位代码</t>
  </si>
  <si>
    <t>姓名</t>
  </si>
  <si>
    <t>准考证号</t>
  </si>
  <si>
    <t>笔试考场号</t>
  </si>
  <si>
    <t>笔试座位号</t>
  </si>
  <si>
    <t>笔试成绩</t>
  </si>
  <si>
    <t>笔试成绩排名</t>
  </si>
  <si>
    <t>刘婧</t>
  </si>
  <si>
    <t>徐天月</t>
  </si>
  <si>
    <t>林微</t>
  </si>
  <si>
    <t>彭玲芝</t>
  </si>
  <si>
    <t>吴强</t>
  </si>
  <si>
    <t>万惠子</t>
  </si>
  <si>
    <t>黄珂</t>
  </si>
  <si>
    <t>朱婷婷</t>
  </si>
  <si>
    <t>胡慧芳</t>
  </si>
  <si>
    <t>胡筠</t>
  </si>
  <si>
    <t>崔佳钰</t>
  </si>
  <si>
    <t>娄苏娟</t>
  </si>
  <si>
    <t>周可</t>
  </si>
  <si>
    <t>潘靖</t>
  </si>
  <si>
    <t>吴艳智</t>
  </si>
  <si>
    <t>马梓萱</t>
  </si>
  <si>
    <t>杨莹</t>
  </si>
  <si>
    <t>张晶</t>
  </si>
  <si>
    <t>赵欢</t>
  </si>
  <si>
    <t>许梦琪</t>
  </si>
  <si>
    <t>黄陈</t>
  </si>
  <si>
    <t>张晓雪</t>
  </si>
  <si>
    <t>王茹洁</t>
  </si>
  <si>
    <t>朱晓格</t>
  </si>
  <si>
    <t>戈腾龙</t>
  </si>
  <si>
    <t>陈婷</t>
  </si>
  <si>
    <t>杨柳润青</t>
  </si>
  <si>
    <t>李子健</t>
  </si>
  <si>
    <t>刘旭</t>
  </si>
  <si>
    <t>邓冲</t>
  </si>
  <si>
    <t>杨晗</t>
  </si>
  <si>
    <t>赵慧旎</t>
  </si>
  <si>
    <t>周小芬</t>
  </si>
  <si>
    <t>王丽君</t>
  </si>
  <si>
    <t>刘聪</t>
  </si>
  <si>
    <t>刘雪</t>
  </si>
  <si>
    <t>叶彭慧</t>
  </si>
  <si>
    <t>王菥</t>
  </si>
  <si>
    <t>褚茜茜</t>
  </si>
  <si>
    <t>夏甘萍</t>
  </si>
  <si>
    <t>余婉婷</t>
  </si>
  <si>
    <t>黄斌斌</t>
  </si>
  <si>
    <t>李茜</t>
  </si>
  <si>
    <t>刘晓龙</t>
  </si>
  <si>
    <t>陈恒</t>
  </si>
  <si>
    <t>高玉萍</t>
  </si>
  <si>
    <t>李晓蝶</t>
  </si>
  <si>
    <t>杨迎迎</t>
  </si>
  <si>
    <t>常玲</t>
  </si>
  <si>
    <t>周聪</t>
  </si>
  <si>
    <t>秦海艳</t>
  </si>
  <si>
    <t>张敏</t>
  </si>
  <si>
    <t>王皓哲</t>
  </si>
  <si>
    <t>02</t>
  </si>
  <si>
    <t>王贝</t>
  </si>
  <si>
    <t>011</t>
  </si>
  <si>
    <t>王会珍</t>
  </si>
  <si>
    <t>李惟敏</t>
  </si>
  <si>
    <t>张小童</t>
  </si>
  <si>
    <t>章钰</t>
  </si>
  <si>
    <t>董小娟</t>
  </si>
  <si>
    <t>盛亚男</t>
  </si>
  <si>
    <t>备注：职位代码1指联合街道岗位，职位代码2指鱼农桥街道岗位，职位代码3指滩桥镇岗位</t>
  </si>
  <si>
    <t>荆州经开区2023年公开招聘社区工作者参加面试人员名单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</si>
</sst>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16"/>
      <name val="宋体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G1"/>
    </sheetView>
  </sheetViews>
  <sheetFormatPr defaultColWidth="9" defaultRowHeight="14.25" x14ac:dyDescent="0.15"/>
  <cols>
    <col min="1" max="1" width="9.5" style="1" customWidth="1"/>
    <col min="2" max="2" width="10.625" style="2" customWidth="1"/>
    <col min="3" max="3" width="18.375" style="1" customWidth="1"/>
    <col min="4" max="4" width="12.125" style="1" customWidth="1"/>
    <col min="5" max="5" width="11.625" style="1" customWidth="1"/>
    <col min="6" max="6" width="10.625" style="1" customWidth="1"/>
    <col min="7" max="7" width="12.625" style="1" customWidth="1"/>
    <col min="8" max="16384" width="9" style="1"/>
  </cols>
  <sheetData>
    <row r="1" spans="1:7" ht="20.25" x14ac:dyDescent="0.15">
      <c r="A1" s="10" t="s">
        <v>70</v>
      </c>
      <c r="B1" s="11"/>
      <c r="C1" s="12"/>
      <c r="D1" s="12"/>
      <c r="E1" s="12"/>
      <c r="F1" s="12"/>
      <c r="G1" s="12"/>
    </row>
    <row r="2" spans="1:7" ht="21.95" customHeight="1" x14ac:dyDescent="0.1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5" t="s">
        <v>5</v>
      </c>
      <c r="G2" s="3" t="s">
        <v>6</v>
      </c>
    </row>
    <row r="3" spans="1:7" ht="21.95" customHeight="1" x14ac:dyDescent="0.15">
      <c r="A3" s="6" t="str">
        <f>"01"</f>
        <v>01</v>
      </c>
      <c r="B3" s="7" t="s">
        <v>7</v>
      </c>
      <c r="C3" s="6" t="str">
        <f>"23091600129"</f>
        <v>23091600129</v>
      </c>
      <c r="D3" s="6" t="str">
        <f>"001"</f>
        <v>001</v>
      </c>
      <c r="E3" s="6" t="str">
        <f>"29"</f>
        <v>29</v>
      </c>
      <c r="F3" s="6">
        <v>75.5</v>
      </c>
      <c r="G3" s="6">
        <v>1</v>
      </c>
    </row>
    <row r="4" spans="1:7" ht="21.95" customHeight="1" x14ac:dyDescent="0.15">
      <c r="A4" s="6" t="str">
        <f>"01"</f>
        <v>01</v>
      </c>
      <c r="B4" s="7" t="s">
        <v>8</v>
      </c>
      <c r="C4" s="6" t="str">
        <f>"23091600729"</f>
        <v>23091600729</v>
      </c>
      <c r="D4" s="6" t="str">
        <f>"007"</f>
        <v>007</v>
      </c>
      <c r="E4" s="6" t="str">
        <f>"29"</f>
        <v>29</v>
      </c>
      <c r="F4" s="6">
        <v>75.5</v>
      </c>
      <c r="G4" s="6">
        <v>1</v>
      </c>
    </row>
    <row r="5" spans="1:7" ht="21.95" customHeight="1" x14ac:dyDescent="0.15">
      <c r="A5" s="6" t="str">
        <f>"01"</f>
        <v>01</v>
      </c>
      <c r="B5" s="7" t="s">
        <v>9</v>
      </c>
      <c r="C5" s="6" t="str">
        <f>"23091600527"</f>
        <v>23091600527</v>
      </c>
      <c r="D5" s="6" t="str">
        <f>"005"</f>
        <v>005</v>
      </c>
      <c r="E5" s="6" t="str">
        <f>"27"</f>
        <v>27</v>
      </c>
      <c r="F5" s="6">
        <v>75</v>
      </c>
      <c r="G5" s="6">
        <v>3</v>
      </c>
    </row>
    <row r="6" spans="1:7" ht="21.95" customHeight="1" x14ac:dyDescent="0.15">
      <c r="A6" s="6" t="str">
        <f t="shared" ref="A6:A53" si="0">"01"</f>
        <v>01</v>
      </c>
      <c r="B6" s="7" t="s">
        <v>10</v>
      </c>
      <c r="C6" s="6" t="str">
        <f>"23091601021"</f>
        <v>23091601021</v>
      </c>
      <c r="D6" s="6" t="str">
        <f>"010"</f>
        <v>010</v>
      </c>
      <c r="E6" s="6" t="str">
        <f>"21"</f>
        <v>21</v>
      </c>
      <c r="F6" s="6">
        <v>74.5</v>
      </c>
      <c r="G6" s="6">
        <v>4</v>
      </c>
    </row>
    <row r="7" spans="1:7" ht="21.95" customHeight="1" x14ac:dyDescent="0.15">
      <c r="A7" s="6" t="str">
        <f t="shared" si="0"/>
        <v>01</v>
      </c>
      <c r="B7" s="7" t="s">
        <v>11</v>
      </c>
      <c r="C7" s="6" t="str">
        <f>"23091600505"</f>
        <v>23091600505</v>
      </c>
      <c r="D7" s="6" t="str">
        <f>"005"</f>
        <v>005</v>
      </c>
      <c r="E7" s="6" t="str">
        <f>"05"</f>
        <v>05</v>
      </c>
      <c r="F7" s="6">
        <v>74</v>
      </c>
      <c r="G7" s="6">
        <v>6</v>
      </c>
    </row>
    <row r="8" spans="1:7" ht="21.95" customHeight="1" x14ac:dyDescent="0.15">
      <c r="A8" s="6" t="str">
        <f t="shared" si="0"/>
        <v>01</v>
      </c>
      <c r="B8" s="7" t="s">
        <v>12</v>
      </c>
      <c r="C8" s="6" t="str">
        <f>"23091600715"</f>
        <v>23091600715</v>
      </c>
      <c r="D8" s="6" t="str">
        <f>"007"</f>
        <v>007</v>
      </c>
      <c r="E8" s="6" t="str">
        <f>"15"</f>
        <v>15</v>
      </c>
      <c r="F8" s="8">
        <v>74</v>
      </c>
      <c r="G8" s="6">
        <v>6</v>
      </c>
    </row>
    <row r="9" spans="1:7" ht="21.95" customHeight="1" x14ac:dyDescent="0.15">
      <c r="A9" s="6" t="str">
        <f t="shared" si="0"/>
        <v>01</v>
      </c>
      <c r="B9" s="7" t="s">
        <v>13</v>
      </c>
      <c r="C9" s="6" t="str">
        <f>"23091600217"</f>
        <v>23091600217</v>
      </c>
      <c r="D9" s="6" t="str">
        <f>"002"</f>
        <v>002</v>
      </c>
      <c r="E9" s="6" t="str">
        <f>"17"</f>
        <v>17</v>
      </c>
      <c r="F9" s="6">
        <v>73.5</v>
      </c>
      <c r="G9" s="6">
        <v>8</v>
      </c>
    </row>
    <row r="10" spans="1:7" ht="21.95" customHeight="1" x14ac:dyDescent="0.15">
      <c r="A10" s="6" t="str">
        <f t="shared" si="0"/>
        <v>01</v>
      </c>
      <c r="B10" s="7" t="s">
        <v>14</v>
      </c>
      <c r="C10" s="6" t="str">
        <f>"23091600617"</f>
        <v>23091600617</v>
      </c>
      <c r="D10" s="6" t="str">
        <f>"006"</f>
        <v>006</v>
      </c>
      <c r="E10" s="6" t="str">
        <f>"17"</f>
        <v>17</v>
      </c>
      <c r="F10" s="6">
        <v>73.5</v>
      </c>
      <c r="G10" s="6">
        <v>8</v>
      </c>
    </row>
    <row r="11" spans="1:7" ht="21.95" customHeight="1" x14ac:dyDescent="0.15">
      <c r="A11" s="6" t="str">
        <f t="shared" si="0"/>
        <v>01</v>
      </c>
      <c r="B11" s="7" t="s">
        <v>15</v>
      </c>
      <c r="C11" s="6" t="str">
        <f>"23091600314"</f>
        <v>23091600314</v>
      </c>
      <c r="D11" s="6" t="str">
        <f>"003"</f>
        <v>003</v>
      </c>
      <c r="E11" s="6" t="str">
        <f>"14"</f>
        <v>14</v>
      </c>
      <c r="F11" s="6">
        <v>73</v>
      </c>
      <c r="G11" s="6">
        <v>10</v>
      </c>
    </row>
    <row r="12" spans="1:7" ht="21.95" customHeight="1" x14ac:dyDescent="0.15">
      <c r="A12" s="6" t="str">
        <f t="shared" si="0"/>
        <v>01</v>
      </c>
      <c r="B12" s="7" t="s">
        <v>16</v>
      </c>
      <c r="C12" s="6" t="str">
        <f>"23091600925"</f>
        <v>23091600925</v>
      </c>
      <c r="D12" s="6" t="str">
        <f>"009"</f>
        <v>009</v>
      </c>
      <c r="E12" s="6" t="str">
        <f>"25"</f>
        <v>25</v>
      </c>
      <c r="F12" s="6">
        <v>73</v>
      </c>
      <c r="G12" s="6">
        <v>10</v>
      </c>
    </row>
    <row r="13" spans="1:7" ht="21.95" customHeight="1" x14ac:dyDescent="0.15">
      <c r="A13" s="6" t="str">
        <f t="shared" si="0"/>
        <v>01</v>
      </c>
      <c r="B13" s="7" t="s">
        <v>17</v>
      </c>
      <c r="C13" s="6" t="str">
        <f>"23091600926"</f>
        <v>23091600926</v>
      </c>
      <c r="D13" s="6" t="str">
        <f>"009"</f>
        <v>009</v>
      </c>
      <c r="E13" s="6" t="str">
        <f>"26"</f>
        <v>26</v>
      </c>
      <c r="F13" s="6">
        <v>73</v>
      </c>
      <c r="G13" s="6">
        <v>10</v>
      </c>
    </row>
    <row r="14" spans="1:7" ht="21.95" customHeight="1" x14ac:dyDescent="0.15">
      <c r="A14" s="6" t="str">
        <f t="shared" si="0"/>
        <v>01</v>
      </c>
      <c r="B14" s="7" t="s">
        <v>18</v>
      </c>
      <c r="C14" s="6" t="str">
        <f>"23091601004"</f>
        <v>23091601004</v>
      </c>
      <c r="D14" s="6" t="str">
        <f>"010"</f>
        <v>010</v>
      </c>
      <c r="E14" s="6" t="str">
        <f>"04"</f>
        <v>04</v>
      </c>
      <c r="F14" s="6">
        <v>73</v>
      </c>
      <c r="G14" s="6">
        <v>10</v>
      </c>
    </row>
    <row r="15" spans="1:7" ht="21.95" customHeight="1" x14ac:dyDescent="0.15">
      <c r="A15" s="6" t="str">
        <f t="shared" si="0"/>
        <v>01</v>
      </c>
      <c r="B15" s="7" t="s">
        <v>19</v>
      </c>
      <c r="C15" s="6" t="str">
        <f>"23091601025"</f>
        <v>23091601025</v>
      </c>
      <c r="D15" s="6" t="str">
        <f>"010"</f>
        <v>010</v>
      </c>
      <c r="E15" s="6" t="str">
        <f>"25"</f>
        <v>25</v>
      </c>
      <c r="F15" s="6">
        <v>73</v>
      </c>
      <c r="G15" s="6">
        <v>10</v>
      </c>
    </row>
    <row r="16" spans="1:7" ht="21.95" customHeight="1" x14ac:dyDescent="0.15">
      <c r="A16" s="6" t="str">
        <f t="shared" si="0"/>
        <v>01</v>
      </c>
      <c r="B16" s="7" t="s">
        <v>20</v>
      </c>
      <c r="C16" s="6" t="str">
        <f>"23091600301"</f>
        <v>23091600301</v>
      </c>
      <c r="D16" s="6" t="str">
        <f>"003"</f>
        <v>003</v>
      </c>
      <c r="E16" s="6" t="str">
        <f>"01"</f>
        <v>01</v>
      </c>
      <c r="F16" s="6">
        <v>72.5</v>
      </c>
      <c r="G16" s="6">
        <v>15</v>
      </c>
    </row>
    <row r="17" spans="1:7" ht="21.95" customHeight="1" x14ac:dyDescent="0.15">
      <c r="A17" s="6" t="str">
        <f t="shared" si="0"/>
        <v>01</v>
      </c>
      <c r="B17" s="7" t="s">
        <v>21</v>
      </c>
      <c r="C17" s="6" t="str">
        <f>"23091600515"</f>
        <v>23091600515</v>
      </c>
      <c r="D17" s="6" t="str">
        <f>"005"</f>
        <v>005</v>
      </c>
      <c r="E17" s="6" t="str">
        <f>"15"</f>
        <v>15</v>
      </c>
      <c r="F17" s="6">
        <v>72.5</v>
      </c>
      <c r="G17" s="6">
        <v>15</v>
      </c>
    </row>
    <row r="18" spans="1:7" ht="21.95" customHeight="1" x14ac:dyDescent="0.15">
      <c r="A18" s="6" t="str">
        <f t="shared" si="0"/>
        <v>01</v>
      </c>
      <c r="B18" s="7" t="s">
        <v>22</v>
      </c>
      <c r="C18" s="6" t="str">
        <f>"23091600830"</f>
        <v>23091600830</v>
      </c>
      <c r="D18" s="6" t="str">
        <f>"008"</f>
        <v>008</v>
      </c>
      <c r="E18" s="6" t="str">
        <f>"30"</f>
        <v>30</v>
      </c>
      <c r="F18" s="6">
        <v>72.5</v>
      </c>
      <c r="G18" s="6">
        <v>15</v>
      </c>
    </row>
    <row r="19" spans="1:7" ht="21.95" customHeight="1" x14ac:dyDescent="0.15">
      <c r="A19" s="6" t="str">
        <f t="shared" si="0"/>
        <v>01</v>
      </c>
      <c r="B19" s="7" t="s">
        <v>23</v>
      </c>
      <c r="C19" s="6" t="str">
        <f>"23091601028"</f>
        <v>23091601028</v>
      </c>
      <c r="D19" s="6" t="str">
        <f>"010"</f>
        <v>010</v>
      </c>
      <c r="E19" s="6" t="str">
        <f>"28"</f>
        <v>28</v>
      </c>
      <c r="F19" s="6">
        <v>72.5</v>
      </c>
      <c r="G19" s="6">
        <v>15</v>
      </c>
    </row>
    <row r="20" spans="1:7" ht="21.95" customHeight="1" x14ac:dyDescent="0.15">
      <c r="A20" s="6" t="str">
        <f t="shared" si="0"/>
        <v>01</v>
      </c>
      <c r="B20" s="7" t="s">
        <v>24</v>
      </c>
      <c r="C20" s="6" t="str">
        <f>"23091601108"</f>
        <v>23091601108</v>
      </c>
      <c r="D20" s="6" t="str">
        <f>"011"</f>
        <v>011</v>
      </c>
      <c r="E20" s="6" t="str">
        <f>"08"</f>
        <v>08</v>
      </c>
      <c r="F20" s="6">
        <v>72.5</v>
      </c>
      <c r="G20" s="6">
        <v>15</v>
      </c>
    </row>
    <row r="21" spans="1:7" ht="21.95" customHeight="1" x14ac:dyDescent="0.15">
      <c r="A21" s="6" t="str">
        <f t="shared" si="0"/>
        <v>01</v>
      </c>
      <c r="B21" s="7" t="s">
        <v>25</v>
      </c>
      <c r="C21" s="6" t="str">
        <f>"23091600104"</f>
        <v>23091600104</v>
      </c>
      <c r="D21" s="6" t="str">
        <f>"001"</f>
        <v>001</v>
      </c>
      <c r="E21" s="6" t="str">
        <f>"04"</f>
        <v>04</v>
      </c>
      <c r="F21" s="6">
        <v>72</v>
      </c>
      <c r="G21" s="6">
        <v>20</v>
      </c>
    </row>
    <row r="22" spans="1:7" ht="21.95" customHeight="1" x14ac:dyDescent="0.15">
      <c r="A22" s="6" t="str">
        <f t="shared" si="0"/>
        <v>01</v>
      </c>
      <c r="B22" s="7" t="s">
        <v>26</v>
      </c>
      <c r="C22" s="6" t="str">
        <f>"23091600502"</f>
        <v>23091600502</v>
      </c>
      <c r="D22" s="6" t="str">
        <f>"005"</f>
        <v>005</v>
      </c>
      <c r="E22" s="6" t="str">
        <f>"02"</f>
        <v>02</v>
      </c>
      <c r="F22" s="6">
        <v>72</v>
      </c>
      <c r="G22" s="6">
        <v>20</v>
      </c>
    </row>
    <row r="23" spans="1:7" ht="21.95" customHeight="1" x14ac:dyDescent="0.15">
      <c r="A23" s="6" t="str">
        <f t="shared" si="0"/>
        <v>01</v>
      </c>
      <c r="B23" s="7" t="s">
        <v>27</v>
      </c>
      <c r="C23" s="6" t="str">
        <f>"23091600520"</f>
        <v>23091600520</v>
      </c>
      <c r="D23" s="6" t="str">
        <f>"005"</f>
        <v>005</v>
      </c>
      <c r="E23" s="6" t="str">
        <f>"20"</f>
        <v>20</v>
      </c>
      <c r="F23" s="6">
        <v>72</v>
      </c>
      <c r="G23" s="6">
        <v>20</v>
      </c>
    </row>
    <row r="24" spans="1:7" ht="21.95" customHeight="1" x14ac:dyDescent="0.15">
      <c r="A24" s="6" t="str">
        <f t="shared" si="0"/>
        <v>01</v>
      </c>
      <c r="B24" s="7" t="s">
        <v>28</v>
      </c>
      <c r="C24" s="6" t="str">
        <f>"23091600615"</f>
        <v>23091600615</v>
      </c>
      <c r="D24" s="6" t="str">
        <f>"006"</f>
        <v>006</v>
      </c>
      <c r="E24" s="6" t="str">
        <f>"15"</f>
        <v>15</v>
      </c>
      <c r="F24" s="6">
        <v>72</v>
      </c>
      <c r="G24" s="6">
        <v>20</v>
      </c>
    </row>
    <row r="25" spans="1:7" ht="21.95" customHeight="1" x14ac:dyDescent="0.15">
      <c r="A25" s="6" t="str">
        <f t="shared" si="0"/>
        <v>01</v>
      </c>
      <c r="B25" s="7" t="s">
        <v>29</v>
      </c>
      <c r="C25" s="6" t="str">
        <f>"23091601104"</f>
        <v>23091601104</v>
      </c>
      <c r="D25" s="6" t="str">
        <f>"011"</f>
        <v>011</v>
      </c>
      <c r="E25" s="6" t="str">
        <f>"04"</f>
        <v>04</v>
      </c>
      <c r="F25" s="6">
        <v>72</v>
      </c>
      <c r="G25" s="6">
        <v>20</v>
      </c>
    </row>
    <row r="26" spans="1:7" ht="21.95" customHeight="1" x14ac:dyDescent="0.15">
      <c r="A26" s="6" t="str">
        <f t="shared" si="0"/>
        <v>01</v>
      </c>
      <c r="B26" s="7" t="s">
        <v>30</v>
      </c>
      <c r="C26" s="6" t="str">
        <f>"23091600222"</f>
        <v>23091600222</v>
      </c>
      <c r="D26" s="6" t="str">
        <f>"002"</f>
        <v>002</v>
      </c>
      <c r="E26" s="6" t="str">
        <f>"22"</f>
        <v>22</v>
      </c>
      <c r="F26" s="6">
        <v>71.5</v>
      </c>
      <c r="G26" s="6">
        <v>25</v>
      </c>
    </row>
    <row r="27" spans="1:7" ht="21.95" customHeight="1" x14ac:dyDescent="0.15">
      <c r="A27" s="6" t="str">
        <f t="shared" si="0"/>
        <v>01</v>
      </c>
      <c r="B27" s="7" t="s">
        <v>31</v>
      </c>
      <c r="C27" s="6" t="str">
        <f>"23091600526"</f>
        <v>23091600526</v>
      </c>
      <c r="D27" s="6" t="str">
        <f>"005"</f>
        <v>005</v>
      </c>
      <c r="E27" s="6" t="str">
        <f>"26"</f>
        <v>26</v>
      </c>
      <c r="F27" s="6">
        <v>71.5</v>
      </c>
      <c r="G27" s="6">
        <v>25</v>
      </c>
    </row>
    <row r="28" spans="1:7" ht="21.95" customHeight="1" x14ac:dyDescent="0.15">
      <c r="A28" s="6" t="str">
        <f t="shared" si="0"/>
        <v>01</v>
      </c>
      <c r="B28" s="7" t="s">
        <v>32</v>
      </c>
      <c r="C28" s="6" t="str">
        <f>"23091600528"</f>
        <v>23091600528</v>
      </c>
      <c r="D28" s="6" t="str">
        <f>"005"</f>
        <v>005</v>
      </c>
      <c r="E28" s="6" t="str">
        <f>"28"</f>
        <v>28</v>
      </c>
      <c r="F28" s="6">
        <v>71.5</v>
      </c>
      <c r="G28" s="6">
        <v>25</v>
      </c>
    </row>
    <row r="29" spans="1:7" ht="21.95" customHeight="1" x14ac:dyDescent="0.15">
      <c r="A29" s="6" t="str">
        <f t="shared" si="0"/>
        <v>01</v>
      </c>
      <c r="B29" s="7" t="s">
        <v>33</v>
      </c>
      <c r="C29" s="6" t="str">
        <f>"23091600922"</f>
        <v>23091600922</v>
      </c>
      <c r="D29" s="6" t="str">
        <f>"009"</f>
        <v>009</v>
      </c>
      <c r="E29" s="6" t="str">
        <f>"22"</f>
        <v>22</v>
      </c>
      <c r="F29" s="6">
        <v>71.5</v>
      </c>
      <c r="G29" s="6">
        <v>25</v>
      </c>
    </row>
    <row r="30" spans="1:7" ht="21.95" customHeight="1" x14ac:dyDescent="0.15">
      <c r="A30" s="6" t="str">
        <f t="shared" si="0"/>
        <v>01</v>
      </c>
      <c r="B30" s="7" t="s">
        <v>34</v>
      </c>
      <c r="C30" s="6" t="str">
        <f>"23091601102"</f>
        <v>23091601102</v>
      </c>
      <c r="D30" s="6" t="str">
        <f>"011"</f>
        <v>011</v>
      </c>
      <c r="E30" s="6" t="str">
        <f>"02"</f>
        <v>02</v>
      </c>
      <c r="F30" s="6">
        <v>71.5</v>
      </c>
      <c r="G30" s="6">
        <v>25</v>
      </c>
    </row>
    <row r="31" spans="1:7" ht="21.95" customHeight="1" x14ac:dyDescent="0.15">
      <c r="A31" s="6" t="str">
        <f t="shared" si="0"/>
        <v>01</v>
      </c>
      <c r="B31" s="7" t="s">
        <v>35</v>
      </c>
      <c r="C31" s="6" t="str">
        <f>"23091600112"</f>
        <v>23091600112</v>
      </c>
      <c r="D31" s="6" t="str">
        <f>"001"</f>
        <v>001</v>
      </c>
      <c r="E31" s="6" t="str">
        <f>"12"</f>
        <v>12</v>
      </c>
      <c r="F31" s="6">
        <v>71</v>
      </c>
      <c r="G31" s="6">
        <v>30</v>
      </c>
    </row>
    <row r="32" spans="1:7" ht="21.95" customHeight="1" x14ac:dyDescent="0.15">
      <c r="A32" s="6" t="str">
        <f t="shared" si="0"/>
        <v>01</v>
      </c>
      <c r="B32" s="7" t="s">
        <v>36</v>
      </c>
      <c r="C32" s="6" t="str">
        <f>"23091600330"</f>
        <v>23091600330</v>
      </c>
      <c r="D32" s="6" t="str">
        <f>"003"</f>
        <v>003</v>
      </c>
      <c r="E32" s="6" t="str">
        <f>"30"</f>
        <v>30</v>
      </c>
      <c r="F32" s="6">
        <v>71</v>
      </c>
      <c r="G32" s="6">
        <v>30</v>
      </c>
    </row>
    <row r="33" spans="1:7" ht="21.95" customHeight="1" x14ac:dyDescent="0.15">
      <c r="A33" s="6" t="str">
        <f t="shared" si="0"/>
        <v>01</v>
      </c>
      <c r="B33" s="7" t="s">
        <v>37</v>
      </c>
      <c r="C33" s="6" t="str">
        <f>"23091600418"</f>
        <v>23091600418</v>
      </c>
      <c r="D33" s="6" t="str">
        <f>"004"</f>
        <v>004</v>
      </c>
      <c r="E33" s="6" t="str">
        <f>"18"</f>
        <v>18</v>
      </c>
      <c r="F33" s="6">
        <v>71</v>
      </c>
      <c r="G33" s="6">
        <v>30</v>
      </c>
    </row>
    <row r="34" spans="1:7" ht="21.95" customHeight="1" x14ac:dyDescent="0.15">
      <c r="A34" s="6" t="str">
        <f t="shared" si="0"/>
        <v>01</v>
      </c>
      <c r="B34" s="7" t="s">
        <v>38</v>
      </c>
      <c r="C34" s="6" t="str">
        <f>"23091600522"</f>
        <v>23091600522</v>
      </c>
      <c r="D34" s="6" t="str">
        <f>"005"</f>
        <v>005</v>
      </c>
      <c r="E34" s="6" t="str">
        <f>"22"</f>
        <v>22</v>
      </c>
      <c r="F34" s="6">
        <v>71</v>
      </c>
      <c r="G34" s="6">
        <v>30</v>
      </c>
    </row>
    <row r="35" spans="1:7" ht="21.95" customHeight="1" x14ac:dyDescent="0.15">
      <c r="A35" s="6" t="str">
        <f t="shared" si="0"/>
        <v>01</v>
      </c>
      <c r="B35" s="7" t="s">
        <v>39</v>
      </c>
      <c r="C35" s="6" t="str">
        <f>"23091600611"</f>
        <v>23091600611</v>
      </c>
      <c r="D35" s="6" t="str">
        <f>"006"</f>
        <v>006</v>
      </c>
      <c r="E35" s="6" t="str">
        <f>"11"</f>
        <v>11</v>
      </c>
      <c r="F35" s="6">
        <v>71</v>
      </c>
      <c r="G35" s="6">
        <v>30</v>
      </c>
    </row>
    <row r="36" spans="1:7" ht="21.95" customHeight="1" x14ac:dyDescent="0.15">
      <c r="A36" s="6" t="str">
        <f t="shared" si="0"/>
        <v>01</v>
      </c>
      <c r="B36" s="7" t="s">
        <v>40</v>
      </c>
      <c r="C36" s="6" t="str">
        <f>"23091600719"</f>
        <v>23091600719</v>
      </c>
      <c r="D36" s="6" t="str">
        <f>"007"</f>
        <v>007</v>
      </c>
      <c r="E36" s="6" t="str">
        <f>"19"</f>
        <v>19</v>
      </c>
      <c r="F36" s="8">
        <v>71</v>
      </c>
      <c r="G36" s="6">
        <v>30</v>
      </c>
    </row>
    <row r="37" spans="1:7" ht="21.95" customHeight="1" x14ac:dyDescent="0.15">
      <c r="A37" s="6" t="str">
        <f t="shared" si="0"/>
        <v>01</v>
      </c>
      <c r="B37" s="7" t="s">
        <v>41</v>
      </c>
      <c r="C37" s="6" t="str">
        <f>"23091600819"</f>
        <v>23091600819</v>
      </c>
      <c r="D37" s="6" t="str">
        <f>"008"</f>
        <v>008</v>
      </c>
      <c r="E37" s="6" t="str">
        <f>"19"</f>
        <v>19</v>
      </c>
      <c r="F37" s="6">
        <v>71</v>
      </c>
      <c r="G37" s="6">
        <v>30</v>
      </c>
    </row>
    <row r="38" spans="1:7" ht="21.95" customHeight="1" x14ac:dyDescent="0.15">
      <c r="A38" s="6" t="str">
        <f t="shared" si="0"/>
        <v>01</v>
      </c>
      <c r="B38" s="7" t="s">
        <v>42</v>
      </c>
      <c r="C38" s="6" t="str">
        <f>"23091600605"</f>
        <v>23091600605</v>
      </c>
      <c r="D38" s="6" t="str">
        <f>"006"</f>
        <v>006</v>
      </c>
      <c r="E38" s="6" t="str">
        <f>"05"</f>
        <v>05</v>
      </c>
      <c r="F38" s="6">
        <v>70.75</v>
      </c>
      <c r="G38" s="6">
        <v>37</v>
      </c>
    </row>
    <row r="39" spans="1:7" ht="21.95" customHeight="1" x14ac:dyDescent="0.15">
      <c r="A39" s="6" t="str">
        <f t="shared" si="0"/>
        <v>01</v>
      </c>
      <c r="B39" s="7" t="s">
        <v>43</v>
      </c>
      <c r="C39" s="6" t="str">
        <f>"23091600119"</f>
        <v>23091600119</v>
      </c>
      <c r="D39" s="6" t="str">
        <f>"001"</f>
        <v>001</v>
      </c>
      <c r="E39" s="6" t="str">
        <f>"19"</f>
        <v>19</v>
      </c>
      <c r="F39" s="6">
        <v>70.5</v>
      </c>
      <c r="G39" s="6">
        <v>38</v>
      </c>
    </row>
    <row r="40" spans="1:7" ht="21.95" customHeight="1" x14ac:dyDescent="0.15">
      <c r="A40" s="6" t="str">
        <f t="shared" si="0"/>
        <v>01</v>
      </c>
      <c r="B40" s="7" t="s">
        <v>44</v>
      </c>
      <c r="C40" s="6" t="str">
        <f>"23091600626"</f>
        <v>23091600626</v>
      </c>
      <c r="D40" s="6" t="str">
        <f>"006"</f>
        <v>006</v>
      </c>
      <c r="E40" s="6" t="str">
        <f>"26"</f>
        <v>26</v>
      </c>
      <c r="F40" s="6">
        <v>70.5</v>
      </c>
      <c r="G40" s="6">
        <v>38</v>
      </c>
    </row>
    <row r="41" spans="1:7" ht="21.95" customHeight="1" x14ac:dyDescent="0.15">
      <c r="A41" s="6" t="str">
        <f t="shared" si="0"/>
        <v>01</v>
      </c>
      <c r="B41" s="7" t="s">
        <v>45</v>
      </c>
      <c r="C41" s="6" t="str">
        <f>"23091600822"</f>
        <v>23091600822</v>
      </c>
      <c r="D41" s="6" t="str">
        <f>"008"</f>
        <v>008</v>
      </c>
      <c r="E41" s="6" t="str">
        <f>"22"</f>
        <v>22</v>
      </c>
      <c r="F41" s="6">
        <v>70.5</v>
      </c>
      <c r="G41" s="6">
        <v>38</v>
      </c>
    </row>
    <row r="42" spans="1:7" ht="21.95" customHeight="1" x14ac:dyDescent="0.15">
      <c r="A42" s="6" t="str">
        <f t="shared" si="0"/>
        <v>01</v>
      </c>
      <c r="B42" s="7" t="s">
        <v>46</v>
      </c>
      <c r="C42" s="6" t="str">
        <f>"23091601013"</f>
        <v>23091601013</v>
      </c>
      <c r="D42" s="6" t="str">
        <f>"010"</f>
        <v>010</v>
      </c>
      <c r="E42" s="6" t="str">
        <f>"13"</f>
        <v>13</v>
      </c>
      <c r="F42" s="6">
        <v>70.25</v>
      </c>
      <c r="G42" s="6">
        <v>41</v>
      </c>
    </row>
    <row r="43" spans="1:7" ht="21.95" customHeight="1" x14ac:dyDescent="0.15">
      <c r="A43" s="6" t="str">
        <f t="shared" si="0"/>
        <v>01</v>
      </c>
      <c r="B43" s="7" t="s">
        <v>47</v>
      </c>
      <c r="C43" s="6" t="str">
        <f>"23091600204"</f>
        <v>23091600204</v>
      </c>
      <c r="D43" s="6" t="str">
        <f>"002"</f>
        <v>002</v>
      </c>
      <c r="E43" s="6" t="str">
        <f>"04"</f>
        <v>04</v>
      </c>
      <c r="F43" s="6">
        <v>70</v>
      </c>
      <c r="G43" s="6">
        <v>42</v>
      </c>
    </row>
    <row r="44" spans="1:7" ht="21.95" customHeight="1" x14ac:dyDescent="0.15">
      <c r="A44" s="6" t="str">
        <f t="shared" si="0"/>
        <v>01</v>
      </c>
      <c r="B44" s="7" t="s">
        <v>48</v>
      </c>
      <c r="C44" s="6" t="str">
        <f>"23091600307"</f>
        <v>23091600307</v>
      </c>
      <c r="D44" s="6" t="str">
        <f>"003"</f>
        <v>003</v>
      </c>
      <c r="E44" s="6" t="str">
        <f>"07"</f>
        <v>07</v>
      </c>
      <c r="F44" s="6">
        <v>70</v>
      </c>
      <c r="G44" s="6">
        <v>42</v>
      </c>
    </row>
    <row r="45" spans="1:7" ht="21.95" customHeight="1" x14ac:dyDescent="0.15">
      <c r="A45" s="6" t="str">
        <f t="shared" si="0"/>
        <v>01</v>
      </c>
      <c r="B45" s="7" t="s">
        <v>49</v>
      </c>
      <c r="C45" s="6" t="str">
        <f>"23091600316"</f>
        <v>23091600316</v>
      </c>
      <c r="D45" s="6" t="str">
        <f>"003"</f>
        <v>003</v>
      </c>
      <c r="E45" s="6" t="str">
        <f>"16"</f>
        <v>16</v>
      </c>
      <c r="F45" s="6">
        <v>70</v>
      </c>
      <c r="G45" s="6">
        <v>42</v>
      </c>
    </row>
    <row r="46" spans="1:7" ht="21.95" customHeight="1" x14ac:dyDescent="0.15">
      <c r="A46" s="6" t="str">
        <f t="shared" si="0"/>
        <v>01</v>
      </c>
      <c r="B46" s="7" t="s">
        <v>50</v>
      </c>
      <c r="C46" s="6" t="str">
        <f>"23091600404"</f>
        <v>23091600404</v>
      </c>
      <c r="D46" s="6" t="str">
        <f>"004"</f>
        <v>004</v>
      </c>
      <c r="E46" s="6" t="str">
        <f>"04"</f>
        <v>04</v>
      </c>
      <c r="F46" s="6">
        <v>70</v>
      </c>
      <c r="G46" s="6">
        <v>42</v>
      </c>
    </row>
    <row r="47" spans="1:7" ht="21.95" customHeight="1" x14ac:dyDescent="0.15">
      <c r="A47" s="6" t="str">
        <f t="shared" si="0"/>
        <v>01</v>
      </c>
      <c r="B47" s="7" t="s">
        <v>51</v>
      </c>
      <c r="C47" s="6" t="str">
        <f>"23091600610"</f>
        <v>23091600610</v>
      </c>
      <c r="D47" s="6" t="str">
        <f>"006"</f>
        <v>006</v>
      </c>
      <c r="E47" s="6" t="str">
        <f>"10"</f>
        <v>10</v>
      </c>
      <c r="F47" s="6">
        <v>70</v>
      </c>
      <c r="G47" s="6">
        <v>42</v>
      </c>
    </row>
    <row r="48" spans="1:7" ht="21.95" customHeight="1" x14ac:dyDescent="0.15">
      <c r="A48" s="6" t="str">
        <f t="shared" si="0"/>
        <v>01</v>
      </c>
      <c r="B48" s="7" t="s">
        <v>52</v>
      </c>
      <c r="C48" s="6" t="str">
        <f>"23091600827"</f>
        <v>23091600827</v>
      </c>
      <c r="D48" s="6" t="str">
        <f>"008"</f>
        <v>008</v>
      </c>
      <c r="E48" s="6" t="str">
        <f>"27"</f>
        <v>27</v>
      </c>
      <c r="F48" s="6">
        <v>70</v>
      </c>
      <c r="G48" s="6">
        <v>42</v>
      </c>
    </row>
    <row r="49" spans="1:7" ht="21.95" customHeight="1" x14ac:dyDescent="0.15">
      <c r="A49" s="6" t="str">
        <f t="shared" si="0"/>
        <v>01</v>
      </c>
      <c r="B49" s="7" t="s">
        <v>53</v>
      </c>
      <c r="C49" s="6" t="str">
        <f>"23091600907"</f>
        <v>23091600907</v>
      </c>
      <c r="D49" s="6" t="str">
        <f>"009"</f>
        <v>009</v>
      </c>
      <c r="E49" s="6" t="str">
        <f>"07"</f>
        <v>07</v>
      </c>
      <c r="F49" s="6">
        <v>70</v>
      </c>
      <c r="G49" s="6">
        <v>42</v>
      </c>
    </row>
    <row r="50" spans="1:7" ht="21.95" customHeight="1" x14ac:dyDescent="0.15">
      <c r="A50" s="6" t="str">
        <f t="shared" si="0"/>
        <v>01</v>
      </c>
      <c r="B50" s="7" t="s">
        <v>54</v>
      </c>
      <c r="C50" s="6" t="str">
        <f>"23091600911"</f>
        <v>23091600911</v>
      </c>
      <c r="D50" s="6" t="str">
        <f>"009"</f>
        <v>009</v>
      </c>
      <c r="E50" s="6" t="str">
        <f>"11"</f>
        <v>11</v>
      </c>
      <c r="F50" s="6">
        <v>70</v>
      </c>
      <c r="G50" s="6">
        <v>42</v>
      </c>
    </row>
    <row r="51" spans="1:7" ht="21.95" customHeight="1" x14ac:dyDescent="0.15">
      <c r="A51" s="6" t="str">
        <f t="shared" si="0"/>
        <v>01</v>
      </c>
      <c r="B51" s="7" t="s">
        <v>55</v>
      </c>
      <c r="C51" s="6" t="str">
        <f>"23091600928"</f>
        <v>23091600928</v>
      </c>
      <c r="D51" s="6" t="str">
        <f>"009"</f>
        <v>009</v>
      </c>
      <c r="E51" s="6" t="str">
        <f>"28"</f>
        <v>28</v>
      </c>
      <c r="F51" s="6">
        <v>70</v>
      </c>
      <c r="G51" s="6">
        <v>42</v>
      </c>
    </row>
    <row r="52" spans="1:7" ht="21.95" customHeight="1" x14ac:dyDescent="0.15">
      <c r="A52" s="6" t="str">
        <f t="shared" si="0"/>
        <v>01</v>
      </c>
      <c r="B52" s="7" t="s">
        <v>56</v>
      </c>
      <c r="C52" s="6" t="str">
        <f>"23091601002"</f>
        <v>23091601002</v>
      </c>
      <c r="D52" s="6" t="str">
        <f>"010"</f>
        <v>010</v>
      </c>
      <c r="E52" s="6" t="str">
        <f>"02"</f>
        <v>02</v>
      </c>
      <c r="F52" s="6">
        <v>70</v>
      </c>
      <c r="G52" s="6">
        <v>42</v>
      </c>
    </row>
    <row r="53" spans="1:7" ht="21.95" customHeight="1" x14ac:dyDescent="0.15">
      <c r="A53" s="6" t="str">
        <f t="shared" si="0"/>
        <v>01</v>
      </c>
      <c r="B53" s="7" t="s">
        <v>57</v>
      </c>
      <c r="C53" s="6" t="str">
        <f>"23091601005"</f>
        <v>23091601005</v>
      </c>
      <c r="D53" s="6" t="str">
        <f>"010"</f>
        <v>010</v>
      </c>
      <c r="E53" s="6" t="str">
        <f>"05"</f>
        <v>05</v>
      </c>
      <c r="F53" s="6">
        <v>70</v>
      </c>
      <c r="G53" s="6">
        <v>42</v>
      </c>
    </row>
    <row r="54" spans="1:7" ht="21.95" customHeight="1" x14ac:dyDescent="0.15">
      <c r="A54" s="6" t="str">
        <f>"02"</f>
        <v>02</v>
      </c>
      <c r="B54" s="7" t="s">
        <v>58</v>
      </c>
      <c r="C54" s="6" t="str">
        <f>"23091601117"</f>
        <v>23091601117</v>
      </c>
      <c r="D54" s="6" t="str">
        <f>"011"</f>
        <v>011</v>
      </c>
      <c r="E54" s="6" t="str">
        <f>"17"</f>
        <v>17</v>
      </c>
      <c r="F54" s="6">
        <v>77.5</v>
      </c>
      <c r="G54" s="6">
        <v>1</v>
      </c>
    </row>
    <row r="55" spans="1:7" ht="21.95" customHeight="1" x14ac:dyDescent="0.15">
      <c r="A55" s="6" t="str">
        <f>"02"</f>
        <v>02</v>
      </c>
      <c r="B55" s="7" t="s">
        <v>59</v>
      </c>
      <c r="C55" s="6" t="str">
        <f>"23091601120"</f>
        <v>23091601120</v>
      </c>
      <c r="D55" s="6" t="str">
        <f>"011"</f>
        <v>011</v>
      </c>
      <c r="E55" s="6" t="str">
        <f>"20"</f>
        <v>20</v>
      </c>
      <c r="F55" s="6">
        <v>76</v>
      </c>
      <c r="G55" s="6">
        <v>2</v>
      </c>
    </row>
    <row r="56" spans="1:7" ht="21.95" customHeight="1" x14ac:dyDescent="0.15">
      <c r="A56" s="9" t="s">
        <v>60</v>
      </c>
      <c r="B56" s="7" t="s">
        <v>61</v>
      </c>
      <c r="C56" s="6">
        <v>23091601116</v>
      </c>
      <c r="D56" s="9" t="s">
        <v>62</v>
      </c>
      <c r="E56" s="6">
        <v>16</v>
      </c>
      <c r="F56" s="6">
        <v>67</v>
      </c>
      <c r="G56" s="6">
        <v>3</v>
      </c>
    </row>
    <row r="57" spans="1:7" ht="21.95" customHeight="1" x14ac:dyDescent="0.15">
      <c r="A57" s="6" t="str">
        <f t="shared" ref="A57:A62" si="1">"03"</f>
        <v>03</v>
      </c>
      <c r="B57" s="7" t="s">
        <v>63</v>
      </c>
      <c r="C57" s="6" t="str">
        <f>"23091601125"</f>
        <v>23091601125</v>
      </c>
      <c r="D57" s="6" t="str">
        <f>"011"</f>
        <v>011</v>
      </c>
      <c r="E57" s="6" t="str">
        <f>"25"</f>
        <v>25</v>
      </c>
      <c r="F57" s="6">
        <v>74</v>
      </c>
      <c r="G57" s="6">
        <v>1</v>
      </c>
    </row>
    <row r="58" spans="1:7" ht="21.95" customHeight="1" x14ac:dyDescent="0.15">
      <c r="A58" s="6" t="str">
        <f t="shared" si="1"/>
        <v>03</v>
      </c>
      <c r="B58" s="7" t="s">
        <v>64</v>
      </c>
      <c r="C58" s="6" t="str">
        <f>"23091601126"</f>
        <v>23091601126</v>
      </c>
      <c r="D58" s="6" t="str">
        <f>"011"</f>
        <v>011</v>
      </c>
      <c r="E58" s="6" t="str">
        <f>"26"</f>
        <v>26</v>
      </c>
      <c r="F58" s="6">
        <v>70.5</v>
      </c>
      <c r="G58" s="6">
        <v>2</v>
      </c>
    </row>
    <row r="59" spans="1:7" ht="21.95" customHeight="1" x14ac:dyDescent="0.15">
      <c r="A59" s="6" t="str">
        <f t="shared" si="1"/>
        <v>03</v>
      </c>
      <c r="B59" s="7" t="s">
        <v>65</v>
      </c>
      <c r="C59" s="6" t="str">
        <f>"23091601123"</f>
        <v>23091601123</v>
      </c>
      <c r="D59" s="6" t="str">
        <f>"011"</f>
        <v>011</v>
      </c>
      <c r="E59" s="6" t="str">
        <f>"23"</f>
        <v>23</v>
      </c>
      <c r="F59" s="6">
        <v>66</v>
      </c>
      <c r="G59" s="6">
        <v>3</v>
      </c>
    </row>
    <row r="60" spans="1:7" ht="21.95" customHeight="1" x14ac:dyDescent="0.15">
      <c r="A60" s="6" t="str">
        <f t="shared" si="1"/>
        <v>03</v>
      </c>
      <c r="B60" s="7" t="s">
        <v>66</v>
      </c>
      <c r="C60" s="6" t="str">
        <f>"23091601127"</f>
        <v>23091601127</v>
      </c>
      <c r="D60" s="6" t="str">
        <f>"011"</f>
        <v>011</v>
      </c>
      <c r="E60" s="6" t="str">
        <f>"27"</f>
        <v>27</v>
      </c>
      <c r="F60" s="6">
        <v>63.5</v>
      </c>
      <c r="G60" s="6">
        <v>4</v>
      </c>
    </row>
    <row r="61" spans="1:7" ht="21.95" customHeight="1" x14ac:dyDescent="0.15">
      <c r="A61" s="6" t="str">
        <f t="shared" si="1"/>
        <v>03</v>
      </c>
      <c r="B61" s="7" t="s">
        <v>67</v>
      </c>
      <c r="C61" s="6" t="str">
        <f>"23091601202"</f>
        <v>23091601202</v>
      </c>
      <c r="D61" s="6" t="str">
        <f>"012"</f>
        <v>012</v>
      </c>
      <c r="E61" s="6" t="str">
        <f>"02"</f>
        <v>02</v>
      </c>
      <c r="F61" s="6">
        <v>59.75</v>
      </c>
      <c r="G61" s="6">
        <v>5</v>
      </c>
    </row>
    <row r="62" spans="1:7" ht="21.95" customHeight="1" x14ac:dyDescent="0.15">
      <c r="A62" s="6" t="str">
        <f t="shared" si="1"/>
        <v>03</v>
      </c>
      <c r="B62" s="7" t="s">
        <v>68</v>
      </c>
      <c r="C62" s="6" t="str">
        <f>"23091601124"</f>
        <v>23091601124</v>
      </c>
      <c r="D62" s="6" t="str">
        <f>"011"</f>
        <v>011</v>
      </c>
      <c r="E62" s="6" t="str">
        <f>"24"</f>
        <v>24</v>
      </c>
      <c r="F62" s="6">
        <v>55.5</v>
      </c>
      <c r="G62" s="6">
        <v>6</v>
      </c>
    </row>
    <row r="63" spans="1:7" ht="30.95" customHeight="1" x14ac:dyDescent="0.15">
      <c r="A63" s="13" t="s">
        <v>69</v>
      </c>
      <c r="B63" s="14"/>
      <c r="C63" s="13"/>
      <c r="D63" s="13"/>
      <c r="E63" s="13"/>
      <c r="F63" s="13"/>
      <c r="G63" s="13"/>
    </row>
  </sheetData>
  <mergeCells count="2">
    <mergeCell ref="A1:G1"/>
    <mergeCell ref="A63:G63"/>
  </mergeCells>
  <phoneticPr fontId="2" type="noConversion"/>
  <pageMargins left="0.748031" right="0.748031" top="0.78740200000000005" bottom="0.78740200000000005" header="0.51181100000000002" footer="0.7874020000000000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data_2023-09-28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0</cp:revision>
  <dcterms:created xsi:type="dcterms:W3CDTF">2023-09-20T00:41:00Z</dcterms:created>
  <dcterms:modified xsi:type="dcterms:W3CDTF">2023-10-07T02:36:54Z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51E9633A30D547BFBAABF58A5320D28D_12</vt:lpwstr>
  </property>
</Properties>
</file>