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<sst xmlns="http://schemas.openxmlformats.org/spreadsheetml/2006/main" count="348" uniqueCount="8">
  <si>
    <t>湄潭县公安局2023年下半年公开招聘合同制警务辅助人员面试人员名单</t>
  </si>
  <si>
    <t>序号</t>
  </si>
  <si>
    <t>岗位代码</t>
  </si>
  <si>
    <t>岗位名称</t>
  </si>
  <si>
    <t>准考证号</t>
  </si>
  <si>
    <t>备注</t>
  </si>
  <si>
    <t>一般警务辅助人员</t>
  </si>
  <si>
    <t>留置看护警务辅助人员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</si>
</sst>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7"/>
  <sheetViews>
    <sheetView tabSelected="1" zoomScaleSheetLayoutView="100" workbookViewId="0" topLeftCell="A314">
      <selection activeCell="K86" sqref="K86"/>
    </sheetView>
  </sheetViews>
  <sheetFormatPr defaultColWidth="9.50390625" defaultRowHeight="14.25"/>
  <cols>
    <col min="1" max="1" width="16.00390625" style="1" customWidth="1"/>
    <col min="2" max="2" width="17.125" style="1" customWidth="1"/>
    <col min="3" max="3" width="25.50390625" style="1" customWidth="1"/>
    <col min="4" max="4" width="15.875" style="3" customWidth="1"/>
    <col min="5" max="5" width="16.00390625" style="1" customWidth="1"/>
    <col min="6" max="16384" width="9.50390625" style="1" customWidth="1"/>
  </cols>
  <sheetData>
    <row r="1" spans="1:5" s="1" customFormat="1" ht="30" customHeight="1">
      <c r="A1" s="4" t="s">
        <v>0</v>
      </c>
      <c r="B1" s="4"/>
      <c r="C1" s="4"/>
      <c r="D1" s="4"/>
      <c r="E1" s="4"/>
    </row>
    <row r="2" spans="1:5" s="2" customFormat="1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2" customFormat="1" ht="13.5">
      <c r="A3" s="6">
        <v>1</v>
      </c>
      <c r="B3" s="7" t="str">
        <f aca="true" t="shared" si="0" ref="B3:B19">"01"</f>
        <v>01</v>
      </c>
      <c r="C3" s="7" t="s">
        <v>6</v>
      </c>
      <c r="D3" s="7" t="str">
        <f>"23010311"</f>
        <v>23010311</v>
      </c>
      <c r="E3" s="8"/>
    </row>
    <row r="4" spans="1:7" s="2" customFormat="1" ht="13.5">
      <c r="A4" s="6">
        <v>2</v>
      </c>
      <c r="B4" s="7" t="str">
        <f t="shared" si="0"/>
        <v>01</v>
      </c>
      <c r="C4" s="7" t="s">
        <v>6</v>
      </c>
      <c r="D4" s="7" t="str">
        <f>"23010227"</f>
        <v>23010227</v>
      </c>
      <c r="E4" s="8"/>
      <c r="G4" s="9"/>
    </row>
    <row r="5" spans="1:5" s="2" customFormat="1" ht="13.5">
      <c r="A5" s="6">
        <v>3</v>
      </c>
      <c r="B5" s="7" t="str">
        <f t="shared" si="0"/>
        <v>01</v>
      </c>
      <c r="C5" s="7" t="s">
        <v>6</v>
      </c>
      <c r="D5" s="7" t="str">
        <f>"23010131"</f>
        <v>23010131</v>
      </c>
      <c r="E5" s="8"/>
    </row>
    <row r="6" spans="1:5" s="2" customFormat="1" ht="13.5">
      <c r="A6" s="6">
        <v>4</v>
      </c>
      <c r="B6" s="7" t="str">
        <f t="shared" si="0"/>
        <v>01</v>
      </c>
      <c r="C6" s="7" t="s">
        <v>6</v>
      </c>
      <c r="D6" s="7" t="str">
        <f>"23010120"</f>
        <v>23010120</v>
      </c>
      <c r="E6" s="8"/>
    </row>
    <row r="7" spans="1:5" s="2" customFormat="1" ht="13.5">
      <c r="A7" s="6">
        <v>5</v>
      </c>
      <c r="B7" s="7" t="str">
        <f t="shared" si="0"/>
        <v>01</v>
      </c>
      <c r="C7" s="7" t="s">
        <v>6</v>
      </c>
      <c r="D7" s="7" t="str">
        <f>"23010115"</f>
        <v>23010115</v>
      </c>
      <c r="E7" s="8"/>
    </row>
    <row r="8" spans="1:5" s="2" customFormat="1" ht="13.5">
      <c r="A8" s="6">
        <v>6</v>
      </c>
      <c r="B8" s="7" t="str">
        <f t="shared" si="0"/>
        <v>01</v>
      </c>
      <c r="C8" s="7" t="s">
        <v>6</v>
      </c>
      <c r="D8" s="7" t="str">
        <f>"23010228"</f>
        <v>23010228</v>
      </c>
      <c r="E8" s="8"/>
    </row>
    <row r="9" spans="1:5" s="2" customFormat="1" ht="13.5">
      <c r="A9" s="6">
        <v>7</v>
      </c>
      <c r="B9" s="7" t="str">
        <f t="shared" si="0"/>
        <v>01</v>
      </c>
      <c r="C9" s="7" t="s">
        <v>6</v>
      </c>
      <c r="D9" s="7" t="str">
        <f>"23010121"</f>
        <v>23010121</v>
      </c>
      <c r="E9" s="8"/>
    </row>
    <row r="10" spans="1:5" s="2" customFormat="1" ht="13.5">
      <c r="A10" s="6">
        <v>8</v>
      </c>
      <c r="B10" s="7" t="str">
        <f t="shared" si="0"/>
        <v>01</v>
      </c>
      <c r="C10" s="7" t="s">
        <v>6</v>
      </c>
      <c r="D10" s="7" t="str">
        <f>"23010208"</f>
        <v>23010208</v>
      </c>
      <c r="E10" s="8"/>
    </row>
    <row r="11" spans="1:5" s="2" customFormat="1" ht="13.5">
      <c r="A11" s="6">
        <v>9</v>
      </c>
      <c r="B11" s="7" t="str">
        <f t="shared" si="0"/>
        <v>01</v>
      </c>
      <c r="C11" s="7" t="s">
        <v>6</v>
      </c>
      <c r="D11" s="7" t="str">
        <f>"23010218"</f>
        <v>23010218</v>
      </c>
      <c r="E11" s="8"/>
    </row>
    <row r="12" spans="1:5" s="2" customFormat="1" ht="13.5">
      <c r="A12" s="6">
        <v>10</v>
      </c>
      <c r="B12" s="7" t="str">
        <f t="shared" si="0"/>
        <v>01</v>
      </c>
      <c r="C12" s="7" t="s">
        <v>6</v>
      </c>
      <c r="D12" s="7" t="str">
        <f>"23010127"</f>
        <v>23010127</v>
      </c>
      <c r="E12" s="8"/>
    </row>
    <row r="13" spans="1:5" s="2" customFormat="1" ht="13.5">
      <c r="A13" s="6">
        <v>11</v>
      </c>
      <c r="B13" s="7" t="str">
        <f t="shared" si="0"/>
        <v>01</v>
      </c>
      <c r="C13" s="7" t="s">
        <v>6</v>
      </c>
      <c r="D13" s="7" t="str">
        <f>"23010133"</f>
        <v>23010133</v>
      </c>
      <c r="E13" s="8"/>
    </row>
    <row r="14" spans="1:5" s="2" customFormat="1" ht="13.5">
      <c r="A14" s="6">
        <v>12</v>
      </c>
      <c r="B14" s="7" t="str">
        <f t="shared" si="0"/>
        <v>01</v>
      </c>
      <c r="C14" s="7" t="s">
        <v>6</v>
      </c>
      <c r="D14" s="7" t="str">
        <f>"23010302"</f>
        <v>23010302</v>
      </c>
      <c r="E14" s="8"/>
    </row>
    <row r="15" spans="1:5" s="2" customFormat="1" ht="13.5">
      <c r="A15" s="6">
        <v>13</v>
      </c>
      <c r="B15" s="7" t="str">
        <f t="shared" si="0"/>
        <v>01</v>
      </c>
      <c r="C15" s="7" t="s">
        <v>6</v>
      </c>
      <c r="D15" s="7" t="str">
        <f>"23010211"</f>
        <v>23010211</v>
      </c>
      <c r="E15" s="8"/>
    </row>
    <row r="16" spans="1:5" s="2" customFormat="1" ht="13.5">
      <c r="A16" s="6">
        <v>14</v>
      </c>
      <c r="B16" s="7" t="str">
        <f t="shared" si="0"/>
        <v>01</v>
      </c>
      <c r="C16" s="7" t="s">
        <v>6</v>
      </c>
      <c r="D16" s="7" t="str">
        <f>"23010213"</f>
        <v>23010213</v>
      </c>
      <c r="E16" s="8"/>
    </row>
    <row r="17" spans="1:5" s="2" customFormat="1" ht="13.5">
      <c r="A17" s="6">
        <v>15</v>
      </c>
      <c r="B17" s="7" t="str">
        <f t="shared" si="0"/>
        <v>01</v>
      </c>
      <c r="C17" s="7" t="s">
        <v>6</v>
      </c>
      <c r="D17" s="7" t="str">
        <f>"23010408"</f>
        <v>23010408</v>
      </c>
      <c r="E17" s="8"/>
    </row>
    <row r="18" spans="1:5" s="2" customFormat="1" ht="13.5">
      <c r="A18" s="6">
        <v>16</v>
      </c>
      <c r="B18" s="7" t="str">
        <f t="shared" si="0"/>
        <v>01</v>
      </c>
      <c r="C18" s="7" t="s">
        <v>6</v>
      </c>
      <c r="D18" s="7" t="str">
        <f>"23010313"</f>
        <v>23010313</v>
      </c>
      <c r="E18" s="8"/>
    </row>
    <row r="19" spans="1:5" s="2" customFormat="1" ht="13.5">
      <c r="A19" s="6">
        <v>17</v>
      </c>
      <c r="B19" s="7" t="str">
        <f t="shared" si="0"/>
        <v>01</v>
      </c>
      <c r="C19" s="7" t="s">
        <v>6</v>
      </c>
      <c r="D19" s="7" t="str">
        <f>"23010130"</f>
        <v>23010130</v>
      </c>
      <c r="E19" s="8"/>
    </row>
    <row r="20" spans="1:5" s="2" customFormat="1" ht="13.5">
      <c r="A20" s="6">
        <v>18</v>
      </c>
      <c r="B20" s="7" t="str">
        <f aca="true" t="shared" si="1" ref="B20:B26">"01"</f>
        <v>01</v>
      </c>
      <c r="C20" s="7" t="s">
        <v>6</v>
      </c>
      <c r="D20" s="7" t="str">
        <f>"23010219"</f>
        <v>23010219</v>
      </c>
      <c r="E20" s="8"/>
    </row>
    <row r="21" spans="1:5" s="2" customFormat="1" ht="13.5">
      <c r="A21" s="6">
        <v>19</v>
      </c>
      <c r="B21" s="7" t="str">
        <f t="shared" si="1"/>
        <v>01</v>
      </c>
      <c r="C21" s="7" t="s">
        <v>6</v>
      </c>
      <c r="D21" s="7" t="str">
        <f>"23010118"</f>
        <v>23010118</v>
      </c>
      <c r="E21" s="10"/>
    </row>
    <row r="22" spans="1:5" s="2" customFormat="1" ht="13.5">
      <c r="A22" s="6">
        <v>20</v>
      </c>
      <c r="B22" s="7" t="str">
        <f t="shared" si="1"/>
        <v>01</v>
      </c>
      <c r="C22" s="7" t="s">
        <v>6</v>
      </c>
      <c r="D22" s="7" t="str">
        <f>"23010403"</f>
        <v>23010403</v>
      </c>
      <c r="E22" s="10"/>
    </row>
    <row r="23" spans="1:5" s="2" customFormat="1" ht="13.5">
      <c r="A23" s="6">
        <v>21</v>
      </c>
      <c r="B23" s="7" t="str">
        <f t="shared" si="1"/>
        <v>01</v>
      </c>
      <c r="C23" s="7" t="s">
        <v>6</v>
      </c>
      <c r="D23" s="7" t="str">
        <f>"23010233"</f>
        <v>23010233</v>
      </c>
      <c r="E23" s="10"/>
    </row>
    <row r="24" spans="1:5" s="2" customFormat="1" ht="13.5">
      <c r="A24" s="6">
        <v>22</v>
      </c>
      <c r="B24" s="7" t="str">
        <f t="shared" si="1"/>
        <v>01</v>
      </c>
      <c r="C24" s="7" t="s">
        <v>6</v>
      </c>
      <c r="D24" s="7" t="str">
        <f>"23010323"</f>
        <v>23010323</v>
      </c>
      <c r="E24" s="10"/>
    </row>
    <row r="25" spans="1:5" s="2" customFormat="1" ht="13.5">
      <c r="A25" s="6">
        <v>23</v>
      </c>
      <c r="B25" s="7" t="str">
        <f t="shared" si="1"/>
        <v>01</v>
      </c>
      <c r="C25" s="7" t="s">
        <v>6</v>
      </c>
      <c r="D25" s="7" t="str">
        <f>"23010101"</f>
        <v>23010101</v>
      </c>
      <c r="E25" s="10"/>
    </row>
    <row r="26" spans="1:5" s="2" customFormat="1" ht="13.5">
      <c r="A26" s="6">
        <v>24</v>
      </c>
      <c r="B26" s="7" t="str">
        <f t="shared" si="1"/>
        <v>01</v>
      </c>
      <c r="C26" s="7" t="s">
        <v>6</v>
      </c>
      <c r="D26" s="7" t="str">
        <f>"23010116"</f>
        <v>23010116</v>
      </c>
      <c r="E26" s="10"/>
    </row>
    <row r="27" spans="1:5" s="2" customFormat="1" ht="13.5">
      <c r="A27" s="6">
        <v>1</v>
      </c>
      <c r="B27" s="7" t="str">
        <f aca="true" t="shared" si="2" ref="B27:B35">"02"</f>
        <v>02</v>
      </c>
      <c r="C27" s="7" t="s">
        <v>6</v>
      </c>
      <c r="D27" s="7" t="str">
        <f>"23020507"</f>
        <v>23020507</v>
      </c>
      <c r="E27" s="8"/>
    </row>
    <row r="28" spans="1:5" s="2" customFormat="1" ht="13.5">
      <c r="A28" s="6">
        <v>2</v>
      </c>
      <c r="B28" s="7" t="str">
        <f t="shared" si="2"/>
        <v>02</v>
      </c>
      <c r="C28" s="7" t="s">
        <v>6</v>
      </c>
      <c r="D28" s="7" t="str">
        <f>"23020428"</f>
        <v>23020428</v>
      </c>
      <c r="E28" s="8"/>
    </row>
    <row r="29" spans="1:5" s="2" customFormat="1" ht="13.5">
      <c r="A29" s="6">
        <v>3</v>
      </c>
      <c r="B29" s="7" t="str">
        <f t="shared" si="2"/>
        <v>02</v>
      </c>
      <c r="C29" s="7" t="s">
        <v>6</v>
      </c>
      <c r="D29" s="7" t="str">
        <f>"23020612"</f>
        <v>23020612</v>
      </c>
      <c r="E29" s="8"/>
    </row>
    <row r="30" spans="1:5" s="2" customFormat="1" ht="13.5">
      <c r="A30" s="6">
        <v>4</v>
      </c>
      <c r="B30" s="7" t="str">
        <f t="shared" si="2"/>
        <v>02</v>
      </c>
      <c r="C30" s="7" t="s">
        <v>6</v>
      </c>
      <c r="D30" s="7" t="str">
        <f>"23020422"</f>
        <v>23020422</v>
      </c>
      <c r="E30" s="8"/>
    </row>
    <row r="31" spans="1:5" s="2" customFormat="1" ht="13.5">
      <c r="A31" s="6">
        <v>5</v>
      </c>
      <c r="B31" s="7" t="str">
        <f t="shared" si="2"/>
        <v>02</v>
      </c>
      <c r="C31" s="7" t="s">
        <v>6</v>
      </c>
      <c r="D31" s="7" t="str">
        <f>"23020532"</f>
        <v>23020532</v>
      </c>
      <c r="E31" s="8"/>
    </row>
    <row r="32" spans="1:5" s="2" customFormat="1" ht="13.5">
      <c r="A32" s="6">
        <v>6</v>
      </c>
      <c r="B32" s="7" t="str">
        <f t="shared" si="2"/>
        <v>02</v>
      </c>
      <c r="C32" s="7" t="s">
        <v>6</v>
      </c>
      <c r="D32" s="7" t="str">
        <f>"23020509"</f>
        <v>23020509</v>
      </c>
      <c r="E32" s="8"/>
    </row>
    <row r="33" spans="1:5" s="2" customFormat="1" ht="13.5">
      <c r="A33" s="6">
        <v>7</v>
      </c>
      <c r="B33" s="7" t="str">
        <f t="shared" si="2"/>
        <v>02</v>
      </c>
      <c r="C33" s="7" t="s">
        <v>6</v>
      </c>
      <c r="D33" s="7" t="str">
        <f>"23020409"</f>
        <v>23020409</v>
      </c>
      <c r="E33" s="8"/>
    </row>
    <row r="34" spans="1:5" s="2" customFormat="1" ht="13.5">
      <c r="A34" s="6">
        <v>8</v>
      </c>
      <c r="B34" s="7" t="str">
        <f t="shared" si="2"/>
        <v>02</v>
      </c>
      <c r="C34" s="7" t="s">
        <v>6</v>
      </c>
      <c r="D34" s="7" t="str">
        <f>"23020535"</f>
        <v>23020535</v>
      </c>
      <c r="E34" s="8"/>
    </row>
    <row r="35" spans="1:5" s="2" customFormat="1" ht="13.5">
      <c r="A35" s="6">
        <v>9</v>
      </c>
      <c r="B35" s="7" t="str">
        <f t="shared" si="2"/>
        <v>02</v>
      </c>
      <c r="C35" s="7" t="s">
        <v>6</v>
      </c>
      <c r="D35" s="7" t="str">
        <f>"23020624"</f>
        <v>23020624</v>
      </c>
      <c r="E35" s="8"/>
    </row>
    <row r="36" spans="1:5" s="2" customFormat="1" ht="13.5">
      <c r="A36" s="6">
        <v>10</v>
      </c>
      <c r="B36" s="7" t="str">
        <f aca="true" t="shared" si="3" ref="B36:B46">"02"</f>
        <v>02</v>
      </c>
      <c r="C36" s="7" t="s">
        <v>6</v>
      </c>
      <c r="D36" s="7" t="str">
        <f>"23020526"</f>
        <v>23020526</v>
      </c>
      <c r="E36" s="8"/>
    </row>
    <row r="37" spans="1:5" s="2" customFormat="1" ht="13.5">
      <c r="A37" s="6">
        <v>11</v>
      </c>
      <c r="B37" s="7" t="str">
        <f t="shared" si="3"/>
        <v>02</v>
      </c>
      <c r="C37" s="7" t="s">
        <v>6</v>
      </c>
      <c r="D37" s="7" t="str">
        <f>"23020505"</f>
        <v>23020505</v>
      </c>
      <c r="E37" s="8"/>
    </row>
    <row r="38" spans="1:5" s="2" customFormat="1" ht="13.5">
      <c r="A38" s="6">
        <v>12</v>
      </c>
      <c r="B38" s="7" t="str">
        <f t="shared" si="3"/>
        <v>02</v>
      </c>
      <c r="C38" s="7" t="s">
        <v>6</v>
      </c>
      <c r="D38" s="7" t="str">
        <f>"23020615"</f>
        <v>23020615</v>
      </c>
      <c r="E38" s="8"/>
    </row>
    <row r="39" spans="1:5" s="2" customFormat="1" ht="13.5">
      <c r="A39" s="6">
        <v>13</v>
      </c>
      <c r="B39" s="7" t="str">
        <f t="shared" si="3"/>
        <v>02</v>
      </c>
      <c r="C39" s="7" t="s">
        <v>6</v>
      </c>
      <c r="D39" s="7" t="str">
        <f>"23020625"</f>
        <v>23020625</v>
      </c>
      <c r="E39" s="8"/>
    </row>
    <row r="40" spans="1:5" s="2" customFormat="1" ht="13.5">
      <c r="A40" s="6">
        <v>14</v>
      </c>
      <c r="B40" s="7" t="str">
        <f t="shared" si="3"/>
        <v>02</v>
      </c>
      <c r="C40" s="7" t="s">
        <v>6</v>
      </c>
      <c r="D40" s="7" t="str">
        <f>"23020626"</f>
        <v>23020626</v>
      </c>
      <c r="E40" s="8"/>
    </row>
    <row r="41" spans="1:5" s="2" customFormat="1" ht="13.5">
      <c r="A41" s="6">
        <v>15</v>
      </c>
      <c r="B41" s="7" t="str">
        <f t="shared" si="3"/>
        <v>02</v>
      </c>
      <c r="C41" s="7" t="s">
        <v>6</v>
      </c>
      <c r="D41" s="7" t="str">
        <f>"23020601"</f>
        <v>23020601</v>
      </c>
      <c r="E41" s="8"/>
    </row>
    <row r="42" spans="1:5" s="2" customFormat="1" ht="13.5">
      <c r="A42" s="6">
        <v>16</v>
      </c>
      <c r="B42" s="7" t="str">
        <f t="shared" si="3"/>
        <v>02</v>
      </c>
      <c r="C42" s="7" t="s">
        <v>6</v>
      </c>
      <c r="D42" s="7" t="str">
        <f>"23020616"</f>
        <v>23020616</v>
      </c>
      <c r="E42" s="8"/>
    </row>
    <row r="43" spans="1:5" s="2" customFormat="1" ht="13.5">
      <c r="A43" s="6">
        <v>17</v>
      </c>
      <c r="B43" s="7" t="str">
        <f t="shared" si="3"/>
        <v>02</v>
      </c>
      <c r="C43" s="7" t="s">
        <v>6</v>
      </c>
      <c r="D43" s="7" t="str">
        <f>"23020604"</f>
        <v>23020604</v>
      </c>
      <c r="E43" s="8"/>
    </row>
    <row r="44" spans="1:5" s="2" customFormat="1" ht="13.5">
      <c r="A44" s="6">
        <v>18</v>
      </c>
      <c r="B44" s="7" t="str">
        <f t="shared" si="3"/>
        <v>02</v>
      </c>
      <c r="C44" s="7" t="s">
        <v>6</v>
      </c>
      <c r="D44" s="7" t="str">
        <f>"23020518"</f>
        <v>23020518</v>
      </c>
      <c r="E44" s="8"/>
    </row>
    <row r="45" spans="1:5" s="2" customFormat="1" ht="13.5">
      <c r="A45" s="6">
        <v>19</v>
      </c>
      <c r="B45" s="7" t="str">
        <f t="shared" si="3"/>
        <v>02</v>
      </c>
      <c r="C45" s="7" t="s">
        <v>6</v>
      </c>
      <c r="D45" s="7" t="str">
        <f>"23020635"</f>
        <v>23020635</v>
      </c>
      <c r="E45" s="8"/>
    </row>
    <row r="46" spans="1:5" s="2" customFormat="1" ht="13.5">
      <c r="A46" s="6">
        <v>20</v>
      </c>
      <c r="B46" s="7" t="str">
        <f t="shared" si="3"/>
        <v>02</v>
      </c>
      <c r="C46" s="7" t="s">
        <v>6</v>
      </c>
      <c r="D46" s="7" t="str">
        <f>"23020611"</f>
        <v>23020611</v>
      </c>
      <c r="E46" s="8"/>
    </row>
    <row r="47" spans="1:5" s="2" customFormat="1" ht="13.5">
      <c r="A47" s="6">
        <v>1</v>
      </c>
      <c r="B47" s="7" t="str">
        <f aca="true" t="shared" si="4" ref="B47:B73">"03"</f>
        <v>03</v>
      </c>
      <c r="C47" s="7" t="s">
        <v>6</v>
      </c>
      <c r="D47" s="7" t="str">
        <f>"23030801"</f>
        <v>23030801</v>
      </c>
      <c r="E47" s="8"/>
    </row>
    <row r="48" spans="1:5" s="2" customFormat="1" ht="13.5">
      <c r="A48" s="6">
        <v>2</v>
      </c>
      <c r="B48" s="7" t="str">
        <f t="shared" si="4"/>
        <v>03</v>
      </c>
      <c r="C48" s="7" t="s">
        <v>6</v>
      </c>
      <c r="D48" s="7" t="str">
        <f>"23030825"</f>
        <v>23030825</v>
      </c>
      <c r="E48" s="8"/>
    </row>
    <row r="49" spans="1:5" s="2" customFormat="1" ht="13.5">
      <c r="A49" s="6">
        <v>3</v>
      </c>
      <c r="B49" s="7" t="str">
        <f t="shared" si="4"/>
        <v>03</v>
      </c>
      <c r="C49" s="7" t="s">
        <v>6</v>
      </c>
      <c r="D49" s="7" t="str">
        <f>"23030702"</f>
        <v>23030702</v>
      </c>
      <c r="E49" s="8"/>
    </row>
    <row r="50" spans="1:5" s="2" customFormat="1" ht="13.5">
      <c r="A50" s="6">
        <v>4</v>
      </c>
      <c r="B50" s="7" t="str">
        <f t="shared" si="4"/>
        <v>03</v>
      </c>
      <c r="C50" s="7" t="s">
        <v>6</v>
      </c>
      <c r="D50" s="7" t="str">
        <f>"23030821"</f>
        <v>23030821</v>
      </c>
      <c r="E50" s="8"/>
    </row>
    <row r="51" spans="1:5" s="2" customFormat="1" ht="13.5">
      <c r="A51" s="6">
        <v>5</v>
      </c>
      <c r="B51" s="7" t="str">
        <f t="shared" si="4"/>
        <v>03</v>
      </c>
      <c r="C51" s="7" t="s">
        <v>6</v>
      </c>
      <c r="D51" s="7" t="str">
        <f>"23030712"</f>
        <v>23030712</v>
      </c>
      <c r="E51" s="8"/>
    </row>
    <row r="52" spans="1:5" s="2" customFormat="1" ht="13.5">
      <c r="A52" s="6">
        <v>6</v>
      </c>
      <c r="B52" s="7" t="str">
        <f t="shared" si="4"/>
        <v>03</v>
      </c>
      <c r="C52" s="7" t="s">
        <v>6</v>
      </c>
      <c r="D52" s="7" t="str">
        <f>"23030726"</f>
        <v>23030726</v>
      </c>
      <c r="E52" s="8"/>
    </row>
    <row r="53" spans="1:5" s="2" customFormat="1" ht="13.5">
      <c r="A53" s="6">
        <v>7</v>
      </c>
      <c r="B53" s="7" t="str">
        <f t="shared" si="4"/>
        <v>03</v>
      </c>
      <c r="C53" s="7" t="s">
        <v>6</v>
      </c>
      <c r="D53" s="7" t="str">
        <f>"23030815"</f>
        <v>23030815</v>
      </c>
      <c r="E53" s="8"/>
    </row>
    <row r="54" spans="1:5" s="2" customFormat="1" ht="13.5">
      <c r="A54" s="6">
        <v>8</v>
      </c>
      <c r="B54" s="7" t="str">
        <f t="shared" si="4"/>
        <v>03</v>
      </c>
      <c r="C54" s="7" t="s">
        <v>6</v>
      </c>
      <c r="D54" s="7" t="str">
        <f>"23030735"</f>
        <v>23030735</v>
      </c>
      <c r="E54" s="8"/>
    </row>
    <row r="55" spans="1:5" s="2" customFormat="1" ht="13.5">
      <c r="A55" s="6">
        <v>9</v>
      </c>
      <c r="B55" s="7" t="str">
        <f t="shared" si="4"/>
        <v>03</v>
      </c>
      <c r="C55" s="7" t="s">
        <v>6</v>
      </c>
      <c r="D55" s="7" t="str">
        <f>"23030732"</f>
        <v>23030732</v>
      </c>
      <c r="E55" s="8"/>
    </row>
    <row r="56" spans="1:5" s="2" customFormat="1" ht="13.5">
      <c r="A56" s="6">
        <v>10</v>
      </c>
      <c r="B56" s="7" t="str">
        <f t="shared" si="4"/>
        <v>03</v>
      </c>
      <c r="C56" s="7" t="s">
        <v>6</v>
      </c>
      <c r="D56" s="7" t="str">
        <f>"23030803"</f>
        <v>23030803</v>
      </c>
      <c r="E56" s="8"/>
    </row>
    <row r="57" spans="1:5" s="2" customFormat="1" ht="13.5">
      <c r="A57" s="6">
        <v>11</v>
      </c>
      <c r="B57" s="7" t="str">
        <f t="shared" si="4"/>
        <v>03</v>
      </c>
      <c r="C57" s="7" t="s">
        <v>6</v>
      </c>
      <c r="D57" s="7" t="str">
        <f>"23030709"</f>
        <v>23030709</v>
      </c>
      <c r="E57" s="8"/>
    </row>
    <row r="58" spans="1:5" s="2" customFormat="1" ht="13.5">
      <c r="A58" s="6">
        <v>12</v>
      </c>
      <c r="B58" s="7" t="str">
        <f t="shared" si="4"/>
        <v>03</v>
      </c>
      <c r="C58" s="7" t="s">
        <v>6</v>
      </c>
      <c r="D58" s="7" t="str">
        <f>"23030806"</f>
        <v>23030806</v>
      </c>
      <c r="E58" s="8"/>
    </row>
    <row r="59" spans="1:5" s="2" customFormat="1" ht="13.5">
      <c r="A59" s="6">
        <v>13</v>
      </c>
      <c r="B59" s="7" t="str">
        <f t="shared" si="4"/>
        <v>03</v>
      </c>
      <c r="C59" s="7" t="s">
        <v>6</v>
      </c>
      <c r="D59" s="7" t="str">
        <f>"23030808"</f>
        <v>23030808</v>
      </c>
      <c r="E59" s="8"/>
    </row>
    <row r="60" spans="1:5" s="2" customFormat="1" ht="13.5">
      <c r="A60" s="6">
        <v>14</v>
      </c>
      <c r="B60" s="7" t="str">
        <f t="shared" si="4"/>
        <v>03</v>
      </c>
      <c r="C60" s="7" t="s">
        <v>6</v>
      </c>
      <c r="D60" s="7" t="str">
        <f>"23030723"</f>
        <v>23030723</v>
      </c>
      <c r="E60" s="8"/>
    </row>
    <row r="61" spans="1:5" s="2" customFormat="1" ht="13.5">
      <c r="A61" s="6">
        <v>15</v>
      </c>
      <c r="B61" s="7" t="str">
        <f t="shared" si="4"/>
        <v>03</v>
      </c>
      <c r="C61" s="7" t="s">
        <v>6</v>
      </c>
      <c r="D61" s="7" t="str">
        <f>"23030718"</f>
        <v>23030718</v>
      </c>
      <c r="E61" s="8"/>
    </row>
    <row r="62" spans="1:5" s="2" customFormat="1" ht="13.5">
      <c r="A62" s="6">
        <v>16</v>
      </c>
      <c r="B62" s="7" t="str">
        <f t="shared" si="4"/>
        <v>03</v>
      </c>
      <c r="C62" s="7" t="s">
        <v>6</v>
      </c>
      <c r="D62" s="7" t="str">
        <f>"23030704"</f>
        <v>23030704</v>
      </c>
      <c r="E62" s="8"/>
    </row>
    <row r="63" spans="1:5" s="2" customFormat="1" ht="13.5">
      <c r="A63" s="6">
        <v>17</v>
      </c>
      <c r="B63" s="7" t="str">
        <f t="shared" si="4"/>
        <v>03</v>
      </c>
      <c r="C63" s="7" t="s">
        <v>6</v>
      </c>
      <c r="D63" s="7" t="str">
        <f>"23030722"</f>
        <v>23030722</v>
      </c>
      <c r="E63" s="8"/>
    </row>
    <row r="64" spans="1:5" s="2" customFormat="1" ht="13.5">
      <c r="A64" s="6">
        <v>18</v>
      </c>
      <c r="B64" s="7" t="str">
        <f t="shared" si="4"/>
        <v>03</v>
      </c>
      <c r="C64" s="7" t="s">
        <v>6</v>
      </c>
      <c r="D64" s="7" t="str">
        <f>"23030823"</f>
        <v>23030823</v>
      </c>
      <c r="E64" s="8"/>
    </row>
    <row r="65" spans="1:5" s="2" customFormat="1" ht="13.5">
      <c r="A65" s="6">
        <v>19</v>
      </c>
      <c r="B65" s="7" t="str">
        <f t="shared" si="4"/>
        <v>03</v>
      </c>
      <c r="C65" s="7" t="s">
        <v>6</v>
      </c>
      <c r="D65" s="7" t="str">
        <f>"23030817"</f>
        <v>23030817</v>
      </c>
      <c r="E65" s="8"/>
    </row>
    <row r="66" spans="1:5" s="2" customFormat="1" ht="13.5">
      <c r="A66" s="6">
        <v>20</v>
      </c>
      <c r="B66" s="7" t="str">
        <f t="shared" si="4"/>
        <v>03</v>
      </c>
      <c r="C66" s="7" t="s">
        <v>6</v>
      </c>
      <c r="D66" s="7" t="str">
        <f>"23030713"</f>
        <v>23030713</v>
      </c>
      <c r="E66" s="8"/>
    </row>
    <row r="67" spans="1:5" s="2" customFormat="1" ht="13.5">
      <c r="A67" s="6">
        <v>21</v>
      </c>
      <c r="B67" s="7" t="str">
        <f t="shared" si="4"/>
        <v>03</v>
      </c>
      <c r="C67" s="7" t="s">
        <v>6</v>
      </c>
      <c r="D67" s="7" t="str">
        <f>"23030710"</f>
        <v>23030710</v>
      </c>
      <c r="E67" s="10"/>
    </row>
    <row r="68" spans="1:5" s="2" customFormat="1" ht="13.5">
      <c r="A68" s="6">
        <v>22</v>
      </c>
      <c r="B68" s="7" t="str">
        <f t="shared" si="4"/>
        <v>03</v>
      </c>
      <c r="C68" s="7" t="s">
        <v>6</v>
      </c>
      <c r="D68" s="7" t="str">
        <f>"23030819"</f>
        <v>23030819</v>
      </c>
      <c r="E68" s="10"/>
    </row>
    <row r="69" spans="1:5" s="2" customFormat="1" ht="13.5">
      <c r="A69" s="6">
        <v>23</v>
      </c>
      <c r="B69" s="7" t="str">
        <f t="shared" si="4"/>
        <v>03</v>
      </c>
      <c r="C69" s="7" t="s">
        <v>6</v>
      </c>
      <c r="D69" s="7" t="str">
        <f>"23030826"</f>
        <v>23030826</v>
      </c>
      <c r="E69" s="10"/>
    </row>
    <row r="70" spans="1:5" s="2" customFormat="1" ht="13.5">
      <c r="A70" s="6">
        <v>24</v>
      </c>
      <c r="B70" s="7" t="str">
        <f t="shared" si="4"/>
        <v>03</v>
      </c>
      <c r="C70" s="7" t="s">
        <v>6</v>
      </c>
      <c r="D70" s="7" t="str">
        <f>"23030727"</f>
        <v>23030727</v>
      </c>
      <c r="E70" s="10"/>
    </row>
    <row r="71" spans="1:5" s="2" customFormat="1" ht="13.5">
      <c r="A71" s="6">
        <v>25</v>
      </c>
      <c r="B71" s="7" t="str">
        <f t="shared" si="4"/>
        <v>03</v>
      </c>
      <c r="C71" s="7" t="s">
        <v>6</v>
      </c>
      <c r="D71" s="7" t="str">
        <f>"23030810"</f>
        <v>23030810</v>
      </c>
      <c r="E71" s="10"/>
    </row>
    <row r="72" spans="1:5" s="2" customFormat="1" ht="13.5">
      <c r="A72" s="6">
        <v>26</v>
      </c>
      <c r="B72" s="7" t="str">
        <f t="shared" si="4"/>
        <v>03</v>
      </c>
      <c r="C72" s="7" t="s">
        <v>6</v>
      </c>
      <c r="D72" s="7" t="str">
        <f>"23030729"</f>
        <v>23030729</v>
      </c>
      <c r="E72" s="10"/>
    </row>
    <row r="73" spans="1:5" s="2" customFormat="1" ht="13.5">
      <c r="A73" s="6">
        <v>27</v>
      </c>
      <c r="B73" s="7" t="str">
        <f t="shared" si="4"/>
        <v>03</v>
      </c>
      <c r="C73" s="7" t="s">
        <v>6</v>
      </c>
      <c r="D73" s="7" t="str">
        <f>"23030809"</f>
        <v>23030809</v>
      </c>
      <c r="E73" s="10"/>
    </row>
    <row r="74" spans="1:5" s="2" customFormat="1" ht="13.5">
      <c r="A74" s="6">
        <v>1</v>
      </c>
      <c r="B74" s="7" t="str">
        <f>"04"</f>
        <v>04</v>
      </c>
      <c r="C74" s="7" t="s">
        <v>6</v>
      </c>
      <c r="D74" s="7" t="str">
        <f>"23040827"</f>
        <v>23040827</v>
      </c>
      <c r="E74" s="8"/>
    </row>
    <row r="75" spans="1:5" s="2" customFormat="1" ht="13.5">
      <c r="A75" s="6">
        <v>2</v>
      </c>
      <c r="B75" s="7" t="str">
        <f>"04"</f>
        <v>04</v>
      </c>
      <c r="C75" s="7" t="s">
        <v>6</v>
      </c>
      <c r="D75" s="7" t="str">
        <f>"23040832"</f>
        <v>23040832</v>
      </c>
      <c r="E75" s="8"/>
    </row>
    <row r="76" spans="1:5" s="2" customFormat="1" ht="13.5">
      <c r="A76" s="6">
        <v>3</v>
      </c>
      <c r="B76" s="7" t="str">
        <f>"04"</f>
        <v>04</v>
      </c>
      <c r="C76" s="7" t="s">
        <v>6</v>
      </c>
      <c r="D76" s="7" t="str">
        <f>"23040828"</f>
        <v>23040828</v>
      </c>
      <c r="E76" s="8"/>
    </row>
    <row r="77" spans="1:5" s="2" customFormat="1" ht="13.5">
      <c r="A77" s="6">
        <v>4</v>
      </c>
      <c r="B77" s="7" t="str">
        <f>"04"</f>
        <v>04</v>
      </c>
      <c r="C77" s="7" t="s">
        <v>6</v>
      </c>
      <c r="D77" s="7" t="str">
        <f>"23040903"</f>
        <v>23040903</v>
      </c>
      <c r="E77" s="10"/>
    </row>
    <row r="78" spans="1:5" s="2" customFormat="1" ht="13.5">
      <c r="A78" s="6">
        <v>1</v>
      </c>
      <c r="B78" s="7" t="str">
        <f aca="true" t="shared" si="5" ref="B78:B88">"05"</f>
        <v>05</v>
      </c>
      <c r="C78" s="7" t="s">
        <v>6</v>
      </c>
      <c r="D78" s="7" t="str">
        <f>"23050907"</f>
        <v>23050907</v>
      </c>
      <c r="E78" s="8"/>
    </row>
    <row r="79" spans="1:5" s="2" customFormat="1" ht="13.5">
      <c r="A79" s="6">
        <v>2</v>
      </c>
      <c r="B79" s="7" t="str">
        <f t="shared" si="5"/>
        <v>05</v>
      </c>
      <c r="C79" s="7" t="s">
        <v>6</v>
      </c>
      <c r="D79" s="7" t="str">
        <f>"23051102"</f>
        <v>23051102</v>
      </c>
      <c r="E79" s="8"/>
    </row>
    <row r="80" spans="1:5" s="2" customFormat="1" ht="13.5">
      <c r="A80" s="6">
        <v>3</v>
      </c>
      <c r="B80" s="7" t="str">
        <f t="shared" si="5"/>
        <v>05</v>
      </c>
      <c r="C80" s="7" t="s">
        <v>6</v>
      </c>
      <c r="D80" s="7" t="str">
        <f>"23050913"</f>
        <v>23050913</v>
      </c>
      <c r="E80" s="8"/>
    </row>
    <row r="81" spans="1:5" s="2" customFormat="1" ht="13.5">
      <c r="A81" s="6">
        <v>4</v>
      </c>
      <c r="B81" s="7" t="str">
        <f t="shared" si="5"/>
        <v>05</v>
      </c>
      <c r="C81" s="7" t="s">
        <v>6</v>
      </c>
      <c r="D81" s="7" t="str">
        <f>"23051130"</f>
        <v>23051130</v>
      </c>
      <c r="E81" s="8"/>
    </row>
    <row r="82" spans="1:5" s="2" customFormat="1" ht="13.5">
      <c r="A82" s="6">
        <v>5</v>
      </c>
      <c r="B82" s="7" t="str">
        <f t="shared" si="5"/>
        <v>05</v>
      </c>
      <c r="C82" s="7" t="s">
        <v>6</v>
      </c>
      <c r="D82" s="7" t="str">
        <f>"23051014"</f>
        <v>23051014</v>
      </c>
      <c r="E82" s="8"/>
    </row>
    <row r="83" spans="1:5" s="2" customFormat="1" ht="13.5">
      <c r="A83" s="6">
        <v>6</v>
      </c>
      <c r="B83" s="7" t="str">
        <f t="shared" si="5"/>
        <v>05</v>
      </c>
      <c r="C83" s="7" t="s">
        <v>6</v>
      </c>
      <c r="D83" s="7" t="str">
        <f>"23050927"</f>
        <v>23050927</v>
      </c>
      <c r="E83" s="8"/>
    </row>
    <row r="84" spans="1:5" s="2" customFormat="1" ht="13.5">
      <c r="A84" s="6">
        <v>7</v>
      </c>
      <c r="B84" s="7" t="str">
        <f t="shared" si="5"/>
        <v>05</v>
      </c>
      <c r="C84" s="7" t="s">
        <v>6</v>
      </c>
      <c r="D84" s="7" t="str">
        <f>"23051214"</f>
        <v>23051214</v>
      </c>
      <c r="E84" s="8"/>
    </row>
    <row r="85" spans="1:5" s="2" customFormat="1" ht="13.5">
      <c r="A85" s="6">
        <v>8</v>
      </c>
      <c r="B85" s="7" t="str">
        <f t="shared" si="5"/>
        <v>05</v>
      </c>
      <c r="C85" s="7" t="s">
        <v>6</v>
      </c>
      <c r="D85" s="7" t="str">
        <f>"23051134"</f>
        <v>23051134</v>
      </c>
      <c r="E85" s="8"/>
    </row>
    <row r="86" spans="1:5" s="2" customFormat="1" ht="13.5">
      <c r="A86" s="6">
        <v>9</v>
      </c>
      <c r="B86" s="7" t="str">
        <f t="shared" si="5"/>
        <v>05</v>
      </c>
      <c r="C86" s="7" t="s">
        <v>6</v>
      </c>
      <c r="D86" s="7" t="str">
        <f>"23050911"</f>
        <v>23050911</v>
      </c>
      <c r="E86" s="8"/>
    </row>
    <row r="87" spans="1:5" s="2" customFormat="1" ht="13.5">
      <c r="A87" s="6">
        <v>10</v>
      </c>
      <c r="B87" s="7" t="str">
        <f t="shared" si="5"/>
        <v>05</v>
      </c>
      <c r="C87" s="7" t="s">
        <v>6</v>
      </c>
      <c r="D87" s="7" t="str">
        <f>"23051106"</f>
        <v>23051106</v>
      </c>
      <c r="E87" s="8"/>
    </row>
    <row r="88" spans="1:5" s="2" customFormat="1" ht="13.5">
      <c r="A88" s="6">
        <v>11</v>
      </c>
      <c r="B88" s="7" t="str">
        <f t="shared" si="5"/>
        <v>05</v>
      </c>
      <c r="C88" s="7" t="s">
        <v>6</v>
      </c>
      <c r="D88" s="7" t="str">
        <f>"23051030"</f>
        <v>23051030</v>
      </c>
      <c r="E88" s="10"/>
    </row>
    <row r="89" spans="1:5" s="2" customFormat="1" ht="13.5">
      <c r="A89" s="6">
        <v>1</v>
      </c>
      <c r="B89" s="7" t="str">
        <f aca="true" t="shared" si="6" ref="B89:B115">"06"</f>
        <v>06</v>
      </c>
      <c r="C89" s="7" t="s">
        <v>6</v>
      </c>
      <c r="D89" s="7" t="str">
        <f>"23061516"</f>
        <v>23061516</v>
      </c>
      <c r="E89" s="8"/>
    </row>
    <row r="90" spans="1:5" s="2" customFormat="1" ht="13.5">
      <c r="A90" s="6">
        <v>2</v>
      </c>
      <c r="B90" s="7" t="str">
        <f t="shared" si="6"/>
        <v>06</v>
      </c>
      <c r="C90" s="7" t="s">
        <v>6</v>
      </c>
      <c r="D90" s="7" t="str">
        <f>"23061703"</f>
        <v>23061703</v>
      </c>
      <c r="E90" s="8"/>
    </row>
    <row r="91" spans="1:5" s="2" customFormat="1" ht="13.5">
      <c r="A91" s="6">
        <v>3</v>
      </c>
      <c r="B91" s="7" t="str">
        <f t="shared" si="6"/>
        <v>06</v>
      </c>
      <c r="C91" s="7" t="s">
        <v>6</v>
      </c>
      <c r="D91" s="7" t="str">
        <f>"23061705"</f>
        <v>23061705</v>
      </c>
      <c r="E91" s="8"/>
    </row>
    <row r="92" spans="1:5" s="2" customFormat="1" ht="13.5">
      <c r="A92" s="6">
        <v>4</v>
      </c>
      <c r="B92" s="7" t="str">
        <f t="shared" si="6"/>
        <v>06</v>
      </c>
      <c r="C92" s="7" t="s">
        <v>6</v>
      </c>
      <c r="D92" s="7" t="str">
        <f>"23061707"</f>
        <v>23061707</v>
      </c>
      <c r="E92" s="8"/>
    </row>
    <row r="93" spans="1:5" s="2" customFormat="1" ht="13.5">
      <c r="A93" s="6">
        <v>5</v>
      </c>
      <c r="B93" s="7" t="str">
        <f t="shared" si="6"/>
        <v>06</v>
      </c>
      <c r="C93" s="7" t="s">
        <v>6</v>
      </c>
      <c r="D93" s="7" t="str">
        <f>"23061535"</f>
        <v>23061535</v>
      </c>
      <c r="E93" s="8"/>
    </row>
    <row r="94" spans="1:5" s="2" customFormat="1" ht="13.5">
      <c r="A94" s="6">
        <v>6</v>
      </c>
      <c r="B94" s="7" t="str">
        <f t="shared" si="6"/>
        <v>06</v>
      </c>
      <c r="C94" s="7" t="s">
        <v>6</v>
      </c>
      <c r="D94" s="7" t="str">
        <f>"23061435"</f>
        <v>23061435</v>
      </c>
      <c r="E94" s="8"/>
    </row>
    <row r="95" spans="1:5" s="2" customFormat="1" ht="13.5">
      <c r="A95" s="6">
        <v>7</v>
      </c>
      <c r="B95" s="7" t="str">
        <f t="shared" si="6"/>
        <v>06</v>
      </c>
      <c r="C95" s="7" t="s">
        <v>6</v>
      </c>
      <c r="D95" s="7" t="str">
        <f>"23061609"</f>
        <v>23061609</v>
      </c>
      <c r="E95" s="8"/>
    </row>
    <row r="96" spans="1:5" s="2" customFormat="1" ht="13.5">
      <c r="A96" s="6">
        <v>8</v>
      </c>
      <c r="B96" s="7" t="str">
        <f t="shared" si="6"/>
        <v>06</v>
      </c>
      <c r="C96" s="7" t="s">
        <v>6</v>
      </c>
      <c r="D96" s="7" t="str">
        <f>"23062303"</f>
        <v>23062303</v>
      </c>
      <c r="E96" s="8"/>
    </row>
    <row r="97" spans="1:5" s="2" customFormat="1" ht="13.5">
      <c r="A97" s="6">
        <v>9</v>
      </c>
      <c r="B97" s="7" t="str">
        <f t="shared" si="6"/>
        <v>06</v>
      </c>
      <c r="C97" s="7" t="s">
        <v>6</v>
      </c>
      <c r="D97" s="7" t="str">
        <f>"23061222"</f>
        <v>23061222</v>
      </c>
      <c r="E97" s="8"/>
    </row>
    <row r="98" spans="1:5" s="2" customFormat="1" ht="13.5">
      <c r="A98" s="6">
        <v>10</v>
      </c>
      <c r="B98" s="7" t="str">
        <f t="shared" si="6"/>
        <v>06</v>
      </c>
      <c r="C98" s="7" t="s">
        <v>6</v>
      </c>
      <c r="D98" s="7" t="str">
        <f>"23062116"</f>
        <v>23062116</v>
      </c>
      <c r="E98" s="8"/>
    </row>
    <row r="99" spans="1:5" s="2" customFormat="1" ht="13.5">
      <c r="A99" s="6">
        <v>11</v>
      </c>
      <c r="B99" s="7" t="str">
        <f t="shared" si="6"/>
        <v>06</v>
      </c>
      <c r="C99" s="7" t="s">
        <v>6</v>
      </c>
      <c r="D99" s="7" t="str">
        <f>"23061332"</f>
        <v>23061332</v>
      </c>
      <c r="E99" s="8"/>
    </row>
    <row r="100" spans="1:5" s="2" customFormat="1" ht="13.5">
      <c r="A100" s="6">
        <v>12</v>
      </c>
      <c r="B100" s="7" t="str">
        <f t="shared" si="6"/>
        <v>06</v>
      </c>
      <c r="C100" s="7" t="s">
        <v>6</v>
      </c>
      <c r="D100" s="7" t="str">
        <f>"23062201"</f>
        <v>23062201</v>
      </c>
      <c r="E100" s="8"/>
    </row>
    <row r="101" spans="1:5" s="2" customFormat="1" ht="13.5">
      <c r="A101" s="6">
        <v>13</v>
      </c>
      <c r="B101" s="7" t="str">
        <f t="shared" si="6"/>
        <v>06</v>
      </c>
      <c r="C101" s="7" t="s">
        <v>6</v>
      </c>
      <c r="D101" s="7" t="str">
        <f>"23062130"</f>
        <v>23062130</v>
      </c>
      <c r="E101" s="8"/>
    </row>
    <row r="102" spans="1:5" s="2" customFormat="1" ht="13.5">
      <c r="A102" s="6">
        <v>14</v>
      </c>
      <c r="B102" s="7" t="str">
        <f t="shared" si="6"/>
        <v>06</v>
      </c>
      <c r="C102" s="7" t="s">
        <v>6</v>
      </c>
      <c r="D102" s="7" t="str">
        <f>"23062033"</f>
        <v>23062033</v>
      </c>
      <c r="E102" s="8"/>
    </row>
    <row r="103" spans="1:5" s="2" customFormat="1" ht="13.5">
      <c r="A103" s="6">
        <v>15</v>
      </c>
      <c r="B103" s="7" t="str">
        <f t="shared" si="6"/>
        <v>06</v>
      </c>
      <c r="C103" s="7" t="s">
        <v>6</v>
      </c>
      <c r="D103" s="7" t="str">
        <f>"23061920"</f>
        <v>23061920</v>
      </c>
      <c r="E103" s="8"/>
    </row>
    <row r="104" spans="1:5" s="2" customFormat="1" ht="13.5">
      <c r="A104" s="6">
        <v>16</v>
      </c>
      <c r="B104" s="7" t="str">
        <f t="shared" si="6"/>
        <v>06</v>
      </c>
      <c r="C104" s="7" t="s">
        <v>6</v>
      </c>
      <c r="D104" s="7" t="str">
        <f>"23061634"</f>
        <v>23061634</v>
      </c>
      <c r="E104" s="8"/>
    </row>
    <row r="105" spans="1:5" s="2" customFormat="1" ht="13.5">
      <c r="A105" s="6">
        <v>17</v>
      </c>
      <c r="B105" s="7" t="str">
        <f t="shared" si="6"/>
        <v>06</v>
      </c>
      <c r="C105" s="7" t="s">
        <v>6</v>
      </c>
      <c r="D105" s="7" t="str">
        <f>"23062025"</f>
        <v>23062025</v>
      </c>
      <c r="E105" s="8"/>
    </row>
    <row r="106" spans="1:5" s="2" customFormat="1" ht="13.5">
      <c r="A106" s="6">
        <v>18</v>
      </c>
      <c r="B106" s="7" t="str">
        <f t="shared" si="6"/>
        <v>06</v>
      </c>
      <c r="C106" s="7" t="s">
        <v>6</v>
      </c>
      <c r="D106" s="7" t="str">
        <f>"23062030"</f>
        <v>23062030</v>
      </c>
      <c r="E106" s="8"/>
    </row>
    <row r="107" spans="1:5" s="2" customFormat="1" ht="13.5">
      <c r="A107" s="6">
        <v>19</v>
      </c>
      <c r="B107" s="7" t="str">
        <f t="shared" si="6"/>
        <v>06</v>
      </c>
      <c r="C107" s="7" t="s">
        <v>6</v>
      </c>
      <c r="D107" s="7" t="str">
        <f>"23061424"</f>
        <v>23061424</v>
      </c>
      <c r="E107" s="8"/>
    </row>
    <row r="108" spans="1:5" s="2" customFormat="1" ht="13.5">
      <c r="A108" s="6">
        <v>20</v>
      </c>
      <c r="B108" s="7" t="str">
        <f t="shared" si="6"/>
        <v>06</v>
      </c>
      <c r="C108" s="7" t="s">
        <v>6</v>
      </c>
      <c r="D108" s="7" t="str">
        <f>"23061224"</f>
        <v>23061224</v>
      </c>
      <c r="E108" s="8"/>
    </row>
    <row r="109" spans="1:5" s="2" customFormat="1" ht="13.5">
      <c r="A109" s="6">
        <v>21</v>
      </c>
      <c r="B109" s="7" t="str">
        <f t="shared" si="6"/>
        <v>06</v>
      </c>
      <c r="C109" s="7" t="s">
        <v>6</v>
      </c>
      <c r="D109" s="7" t="str">
        <f>"23061412"</f>
        <v>23061412</v>
      </c>
      <c r="E109" s="8"/>
    </row>
    <row r="110" spans="1:5" s="2" customFormat="1" ht="13.5">
      <c r="A110" s="6">
        <v>22</v>
      </c>
      <c r="B110" s="7" t="str">
        <f t="shared" si="6"/>
        <v>06</v>
      </c>
      <c r="C110" s="7" t="s">
        <v>6</v>
      </c>
      <c r="D110" s="7" t="str">
        <f>"23061804"</f>
        <v>23061804</v>
      </c>
      <c r="E110" s="8"/>
    </row>
    <row r="111" spans="1:5" s="2" customFormat="1" ht="13.5">
      <c r="A111" s="6">
        <v>23</v>
      </c>
      <c r="B111" s="7" t="str">
        <f t="shared" si="6"/>
        <v>06</v>
      </c>
      <c r="C111" s="7" t="s">
        <v>6</v>
      </c>
      <c r="D111" s="7" t="str">
        <f>"23061432"</f>
        <v>23061432</v>
      </c>
      <c r="E111" s="8"/>
    </row>
    <row r="112" spans="1:5" s="2" customFormat="1" ht="13.5">
      <c r="A112" s="6">
        <v>24</v>
      </c>
      <c r="B112" s="7" t="str">
        <f t="shared" si="6"/>
        <v>06</v>
      </c>
      <c r="C112" s="7" t="s">
        <v>6</v>
      </c>
      <c r="D112" s="7" t="str">
        <f>"23061827"</f>
        <v>23061827</v>
      </c>
      <c r="E112" s="8"/>
    </row>
    <row r="113" spans="1:5" s="2" customFormat="1" ht="13.5">
      <c r="A113" s="6">
        <v>25</v>
      </c>
      <c r="B113" s="7" t="str">
        <f t="shared" si="6"/>
        <v>06</v>
      </c>
      <c r="C113" s="7" t="s">
        <v>6</v>
      </c>
      <c r="D113" s="7" t="str">
        <f>"23061935"</f>
        <v>23061935</v>
      </c>
      <c r="E113" s="10"/>
    </row>
    <row r="114" spans="1:5" s="2" customFormat="1" ht="13.5">
      <c r="A114" s="6">
        <v>26</v>
      </c>
      <c r="B114" s="7" t="str">
        <f t="shared" si="6"/>
        <v>06</v>
      </c>
      <c r="C114" s="7" t="s">
        <v>6</v>
      </c>
      <c r="D114" s="7" t="str">
        <f>"23061505"</f>
        <v>23061505</v>
      </c>
      <c r="E114" s="10"/>
    </row>
    <row r="115" spans="1:5" s="2" customFormat="1" ht="13.5">
      <c r="A115" s="6">
        <v>27</v>
      </c>
      <c r="B115" s="7" t="str">
        <f t="shared" si="6"/>
        <v>06</v>
      </c>
      <c r="C115" s="7" t="s">
        <v>6</v>
      </c>
      <c r="D115" s="7" t="str">
        <f>"23061625"</f>
        <v>23061625</v>
      </c>
      <c r="E115" s="10"/>
    </row>
    <row r="116" spans="1:5" s="2" customFormat="1" ht="13.5">
      <c r="A116" s="6">
        <v>1</v>
      </c>
      <c r="B116" s="7" t="str">
        <f aca="true" t="shared" si="7" ref="B116:B139">"07"</f>
        <v>07</v>
      </c>
      <c r="C116" s="7" t="s">
        <v>6</v>
      </c>
      <c r="D116" s="7" t="str">
        <f>"23072611"</f>
        <v>23072611</v>
      </c>
      <c r="E116" s="8"/>
    </row>
    <row r="117" spans="1:5" s="2" customFormat="1" ht="13.5">
      <c r="A117" s="6">
        <v>2</v>
      </c>
      <c r="B117" s="7" t="str">
        <f t="shared" si="7"/>
        <v>07</v>
      </c>
      <c r="C117" s="7" t="s">
        <v>6</v>
      </c>
      <c r="D117" s="7" t="str">
        <f>"23072401"</f>
        <v>23072401</v>
      </c>
      <c r="E117" s="8"/>
    </row>
    <row r="118" spans="1:5" s="2" customFormat="1" ht="13.5">
      <c r="A118" s="6">
        <v>3</v>
      </c>
      <c r="B118" s="7" t="str">
        <f t="shared" si="7"/>
        <v>07</v>
      </c>
      <c r="C118" s="7" t="s">
        <v>6</v>
      </c>
      <c r="D118" s="7" t="str">
        <f>"23072522"</f>
        <v>23072522</v>
      </c>
      <c r="E118" s="8"/>
    </row>
    <row r="119" spans="1:5" s="2" customFormat="1" ht="13.5">
      <c r="A119" s="6">
        <v>4</v>
      </c>
      <c r="B119" s="7" t="str">
        <f t="shared" si="7"/>
        <v>07</v>
      </c>
      <c r="C119" s="7" t="s">
        <v>6</v>
      </c>
      <c r="D119" s="7" t="str">
        <f>"23072424"</f>
        <v>23072424</v>
      </c>
      <c r="E119" s="8"/>
    </row>
    <row r="120" spans="1:5" s="2" customFormat="1" ht="13.5">
      <c r="A120" s="6">
        <v>5</v>
      </c>
      <c r="B120" s="7" t="str">
        <f t="shared" si="7"/>
        <v>07</v>
      </c>
      <c r="C120" s="7" t="s">
        <v>6</v>
      </c>
      <c r="D120" s="7" t="str">
        <f>"23072615"</f>
        <v>23072615</v>
      </c>
      <c r="E120" s="8"/>
    </row>
    <row r="121" spans="1:5" s="2" customFormat="1" ht="13.5">
      <c r="A121" s="6">
        <v>6</v>
      </c>
      <c r="B121" s="7" t="str">
        <f t="shared" si="7"/>
        <v>07</v>
      </c>
      <c r="C121" s="7" t="s">
        <v>6</v>
      </c>
      <c r="D121" s="7" t="str">
        <f>"23072423"</f>
        <v>23072423</v>
      </c>
      <c r="E121" s="8"/>
    </row>
    <row r="122" spans="1:5" s="2" customFormat="1" ht="13.5">
      <c r="A122" s="6">
        <v>7</v>
      </c>
      <c r="B122" s="7" t="str">
        <f t="shared" si="7"/>
        <v>07</v>
      </c>
      <c r="C122" s="7" t="s">
        <v>6</v>
      </c>
      <c r="D122" s="7" t="str">
        <f>"23072504"</f>
        <v>23072504</v>
      </c>
      <c r="E122" s="8"/>
    </row>
    <row r="123" spans="1:5" s="2" customFormat="1" ht="13.5">
      <c r="A123" s="6">
        <v>8</v>
      </c>
      <c r="B123" s="7" t="str">
        <f t="shared" si="7"/>
        <v>07</v>
      </c>
      <c r="C123" s="7" t="s">
        <v>6</v>
      </c>
      <c r="D123" s="7" t="str">
        <f>"23072334"</f>
        <v>23072334</v>
      </c>
      <c r="E123" s="8"/>
    </row>
    <row r="124" spans="1:5" s="2" customFormat="1" ht="13.5">
      <c r="A124" s="6">
        <v>9</v>
      </c>
      <c r="B124" s="7" t="str">
        <f t="shared" si="7"/>
        <v>07</v>
      </c>
      <c r="C124" s="7" t="s">
        <v>6</v>
      </c>
      <c r="D124" s="7" t="str">
        <f>"23072407"</f>
        <v>23072407</v>
      </c>
      <c r="E124" s="8"/>
    </row>
    <row r="125" spans="1:5" s="2" customFormat="1" ht="13.5">
      <c r="A125" s="6">
        <v>10</v>
      </c>
      <c r="B125" s="7" t="str">
        <f t="shared" si="7"/>
        <v>07</v>
      </c>
      <c r="C125" s="7" t="s">
        <v>6</v>
      </c>
      <c r="D125" s="7" t="str">
        <f>"23072330"</f>
        <v>23072330</v>
      </c>
      <c r="E125" s="8"/>
    </row>
    <row r="126" spans="1:5" s="2" customFormat="1" ht="13.5">
      <c r="A126" s="6">
        <v>11</v>
      </c>
      <c r="B126" s="7" t="str">
        <f t="shared" si="7"/>
        <v>07</v>
      </c>
      <c r="C126" s="7" t="s">
        <v>6</v>
      </c>
      <c r="D126" s="7" t="str">
        <f>"23072433"</f>
        <v>23072433</v>
      </c>
      <c r="E126" s="8"/>
    </row>
    <row r="127" spans="1:5" s="2" customFormat="1" ht="13.5">
      <c r="A127" s="6">
        <v>12</v>
      </c>
      <c r="B127" s="7" t="str">
        <f t="shared" si="7"/>
        <v>07</v>
      </c>
      <c r="C127" s="7" t="s">
        <v>6</v>
      </c>
      <c r="D127" s="7" t="str">
        <f>"23072413"</f>
        <v>23072413</v>
      </c>
      <c r="E127" s="8"/>
    </row>
    <row r="128" spans="1:5" s="2" customFormat="1" ht="13.5">
      <c r="A128" s="6">
        <v>13</v>
      </c>
      <c r="B128" s="7" t="str">
        <f t="shared" si="7"/>
        <v>07</v>
      </c>
      <c r="C128" s="7" t="s">
        <v>6</v>
      </c>
      <c r="D128" s="7" t="str">
        <f>"23072501"</f>
        <v>23072501</v>
      </c>
      <c r="E128" s="8"/>
    </row>
    <row r="129" spans="1:5" s="2" customFormat="1" ht="13.5">
      <c r="A129" s="6">
        <v>14</v>
      </c>
      <c r="B129" s="7" t="str">
        <f t="shared" si="7"/>
        <v>07</v>
      </c>
      <c r="C129" s="7" t="s">
        <v>6</v>
      </c>
      <c r="D129" s="7" t="str">
        <f>"23072612"</f>
        <v>23072612</v>
      </c>
      <c r="E129" s="8"/>
    </row>
    <row r="130" spans="1:5" s="2" customFormat="1" ht="13.5">
      <c r="A130" s="6">
        <v>15</v>
      </c>
      <c r="B130" s="7" t="str">
        <f t="shared" si="7"/>
        <v>07</v>
      </c>
      <c r="C130" s="7" t="s">
        <v>6</v>
      </c>
      <c r="D130" s="7" t="str">
        <f>"23072411"</f>
        <v>23072411</v>
      </c>
      <c r="E130" s="8"/>
    </row>
    <row r="131" spans="1:5" s="2" customFormat="1" ht="13.5">
      <c r="A131" s="6">
        <v>16</v>
      </c>
      <c r="B131" s="7" t="str">
        <f t="shared" si="7"/>
        <v>07</v>
      </c>
      <c r="C131" s="7" t="s">
        <v>6</v>
      </c>
      <c r="D131" s="7" t="str">
        <f>"23072405"</f>
        <v>23072405</v>
      </c>
      <c r="E131" s="8"/>
    </row>
    <row r="132" spans="1:5" s="2" customFormat="1" ht="13.5">
      <c r="A132" s="6">
        <v>17</v>
      </c>
      <c r="B132" s="7" t="str">
        <f t="shared" si="7"/>
        <v>07</v>
      </c>
      <c r="C132" s="7" t="s">
        <v>6</v>
      </c>
      <c r="D132" s="7" t="str">
        <f>"23072603"</f>
        <v>23072603</v>
      </c>
      <c r="E132" s="8"/>
    </row>
    <row r="133" spans="1:5" s="2" customFormat="1" ht="13.5">
      <c r="A133" s="6">
        <v>18</v>
      </c>
      <c r="B133" s="7" t="str">
        <f t="shared" si="7"/>
        <v>07</v>
      </c>
      <c r="C133" s="7" t="s">
        <v>6</v>
      </c>
      <c r="D133" s="7" t="str">
        <f>"23072505"</f>
        <v>23072505</v>
      </c>
      <c r="E133" s="8"/>
    </row>
    <row r="134" spans="1:5" s="2" customFormat="1" ht="13.5">
      <c r="A134" s="6">
        <v>19</v>
      </c>
      <c r="B134" s="7" t="str">
        <f t="shared" si="7"/>
        <v>07</v>
      </c>
      <c r="C134" s="7" t="s">
        <v>6</v>
      </c>
      <c r="D134" s="7" t="str">
        <f>"23072535"</f>
        <v>23072535</v>
      </c>
      <c r="E134" s="8"/>
    </row>
    <row r="135" spans="1:5" s="2" customFormat="1" ht="13.5">
      <c r="A135" s="6">
        <v>20</v>
      </c>
      <c r="B135" s="7" t="str">
        <f t="shared" si="7"/>
        <v>07</v>
      </c>
      <c r="C135" s="7" t="s">
        <v>6</v>
      </c>
      <c r="D135" s="7" t="str">
        <f>"23072525"</f>
        <v>23072525</v>
      </c>
      <c r="E135" s="8"/>
    </row>
    <row r="136" spans="1:5" s="2" customFormat="1" ht="13.5">
      <c r="A136" s="6">
        <v>21</v>
      </c>
      <c r="B136" s="7" t="str">
        <f t="shared" si="7"/>
        <v>07</v>
      </c>
      <c r="C136" s="7" t="s">
        <v>6</v>
      </c>
      <c r="D136" s="7" t="str">
        <f>"23072526"</f>
        <v>23072526</v>
      </c>
      <c r="E136" s="8"/>
    </row>
    <row r="137" spans="1:5" s="2" customFormat="1" ht="13.5">
      <c r="A137" s="6">
        <v>22</v>
      </c>
      <c r="B137" s="7" t="str">
        <f t="shared" si="7"/>
        <v>07</v>
      </c>
      <c r="C137" s="7" t="s">
        <v>6</v>
      </c>
      <c r="D137" s="7" t="str">
        <f>"23072519"</f>
        <v>23072519</v>
      </c>
      <c r="E137" s="8"/>
    </row>
    <row r="138" spans="1:5" s="2" customFormat="1" ht="13.5">
      <c r="A138" s="6">
        <v>23</v>
      </c>
      <c r="B138" s="7" t="str">
        <f t="shared" si="7"/>
        <v>07</v>
      </c>
      <c r="C138" s="7" t="s">
        <v>6</v>
      </c>
      <c r="D138" s="7" t="str">
        <f>"23072513"</f>
        <v>23072513</v>
      </c>
      <c r="E138" s="8"/>
    </row>
    <row r="139" spans="1:5" s="2" customFormat="1" ht="13.5">
      <c r="A139" s="6">
        <v>24</v>
      </c>
      <c r="B139" s="7" t="str">
        <f t="shared" si="7"/>
        <v>07</v>
      </c>
      <c r="C139" s="7" t="s">
        <v>6</v>
      </c>
      <c r="D139" s="7" t="str">
        <f>"23072434"</f>
        <v>23072434</v>
      </c>
      <c r="E139" s="10"/>
    </row>
    <row r="140" spans="1:5" s="2" customFormat="1" ht="13.5">
      <c r="A140" s="6">
        <v>1</v>
      </c>
      <c r="B140" s="7" t="str">
        <f aca="true" t="shared" si="8" ref="B140:B145">"08"</f>
        <v>08</v>
      </c>
      <c r="C140" s="7" t="s">
        <v>7</v>
      </c>
      <c r="D140" s="7" t="str">
        <f>"23083026"</f>
        <v>23083026</v>
      </c>
      <c r="E140" s="8"/>
    </row>
    <row r="141" spans="1:5" s="2" customFormat="1" ht="13.5">
      <c r="A141" s="6">
        <v>2</v>
      </c>
      <c r="B141" s="7" t="str">
        <f t="shared" si="8"/>
        <v>08</v>
      </c>
      <c r="C141" s="7" t="s">
        <v>7</v>
      </c>
      <c r="D141" s="7" t="str">
        <f>"23083012"</f>
        <v>23083012</v>
      </c>
      <c r="E141" s="8"/>
    </row>
    <row r="142" spans="1:5" s="2" customFormat="1" ht="13.5">
      <c r="A142" s="6">
        <v>3</v>
      </c>
      <c r="B142" s="7" t="str">
        <f t="shared" si="8"/>
        <v>08</v>
      </c>
      <c r="C142" s="7" t="s">
        <v>7</v>
      </c>
      <c r="D142" s="7" t="str">
        <f>"23083002"</f>
        <v>23083002</v>
      </c>
      <c r="E142" s="8"/>
    </row>
    <row r="143" spans="1:5" s="2" customFormat="1" ht="13.5">
      <c r="A143" s="6">
        <v>4</v>
      </c>
      <c r="B143" s="7" t="str">
        <f t="shared" si="8"/>
        <v>08</v>
      </c>
      <c r="C143" s="7" t="s">
        <v>7</v>
      </c>
      <c r="D143" s="7" t="str">
        <f>"23082723"</f>
        <v>23082723</v>
      </c>
      <c r="E143" s="8"/>
    </row>
    <row r="144" spans="1:5" s="2" customFormat="1" ht="13.5">
      <c r="A144" s="6">
        <v>5</v>
      </c>
      <c r="B144" s="7" t="str">
        <f t="shared" si="8"/>
        <v>08</v>
      </c>
      <c r="C144" s="7" t="s">
        <v>7</v>
      </c>
      <c r="D144" s="7" t="str">
        <f>"23083108"</f>
        <v>23083108</v>
      </c>
      <c r="E144" s="8"/>
    </row>
    <row r="145" spans="1:5" s="2" customFormat="1" ht="13.5">
      <c r="A145" s="6">
        <v>6</v>
      </c>
      <c r="B145" s="7" t="str">
        <f t="shared" si="8"/>
        <v>08</v>
      </c>
      <c r="C145" s="7" t="s">
        <v>7</v>
      </c>
      <c r="D145" s="7" t="str">
        <f>"23082818"</f>
        <v>23082818</v>
      </c>
      <c r="E145" s="8"/>
    </row>
    <row r="146" spans="1:5" s="2" customFormat="1" ht="13.5">
      <c r="A146" s="6">
        <v>7</v>
      </c>
      <c r="B146" s="7" t="str">
        <f aca="true" t="shared" si="9" ref="B146:B167">"08"</f>
        <v>08</v>
      </c>
      <c r="C146" s="7" t="s">
        <v>7</v>
      </c>
      <c r="D146" s="7" t="str">
        <f>"23083117"</f>
        <v>23083117</v>
      </c>
      <c r="E146" s="8"/>
    </row>
    <row r="147" spans="1:5" s="2" customFormat="1" ht="13.5">
      <c r="A147" s="6">
        <v>8</v>
      </c>
      <c r="B147" s="7" t="str">
        <f t="shared" si="9"/>
        <v>08</v>
      </c>
      <c r="C147" s="7" t="s">
        <v>7</v>
      </c>
      <c r="D147" s="7" t="str">
        <f>"23083101"</f>
        <v>23083101</v>
      </c>
      <c r="E147" s="8"/>
    </row>
    <row r="148" spans="1:5" s="2" customFormat="1" ht="13.5">
      <c r="A148" s="6">
        <v>9</v>
      </c>
      <c r="B148" s="7" t="str">
        <f t="shared" si="9"/>
        <v>08</v>
      </c>
      <c r="C148" s="7" t="s">
        <v>7</v>
      </c>
      <c r="D148" s="7" t="str">
        <f>"23082833"</f>
        <v>23082833</v>
      </c>
      <c r="E148" s="8"/>
    </row>
    <row r="149" spans="1:5" s="2" customFormat="1" ht="13.5">
      <c r="A149" s="6">
        <v>10</v>
      </c>
      <c r="B149" s="7" t="str">
        <f t="shared" si="9"/>
        <v>08</v>
      </c>
      <c r="C149" s="7" t="s">
        <v>7</v>
      </c>
      <c r="D149" s="7" t="str">
        <f>"23082712"</f>
        <v>23082712</v>
      </c>
      <c r="E149" s="8"/>
    </row>
    <row r="150" spans="1:5" s="2" customFormat="1" ht="13.5">
      <c r="A150" s="6">
        <v>11</v>
      </c>
      <c r="B150" s="7" t="str">
        <f t="shared" si="9"/>
        <v>08</v>
      </c>
      <c r="C150" s="7" t="s">
        <v>7</v>
      </c>
      <c r="D150" s="7" t="str">
        <f>"23082916"</f>
        <v>23082916</v>
      </c>
      <c r="E150" s="8"/>
    </row>
    <row r="151" spans="1:5" s="2" customFormat="1" ht="13.5">
      <c r="A151" s="6">
        <v>12</v>
      </c>
      <c r="B151" s="7" t="str">
        <f t="shared" si="9"/>
        <v>08</v>
      </c>
      <c r="C151" s="7" t="s">
        <v>7</v>
      </c>
      <c r="D151" s="7" t="str">
        <f>"23082802"</f>
        <v>23082802</v>
      </c>
      <c r="E151" s="8"/>
    </row>
    <row r="152" spans="1:5" s="2" customFormat="1" ht="13.5">
      <c r="A152" s="6">
        <v>13</v>
      </c>
      <c r="B152" s="7" t="str">
        <f t="shared" si="9"/>
        <v>08</v>
      </c>
      <c r="C152" s="7" t="s">
        <v>7</v>
      </c>
      <c r="D152" s="7" t="str">
        <f>"23082733"</f>
        <v>23082733</v>
      </c>
      <c r="E152" s="8"/>
    </row>
    <row r="153" spans="1:5" s="2" customFormat="1" ht="13.5">
      <c r="A153" s="6">
        <v>14</v>
      </c>
      <c r="B153" s="7" t="str">
        <f t="shared" si="9"/>
        <v>08</v>
      </c>
      <c r="C153" s="7" t="s">
        <v>7</v>
      </c>
      <c r="D153" s="7" t="str">
        <f>"23083134"</f>
        <v>23083134</v>
      </c>
      <c r="E153" s="8"/>
    </row>
    <row r="154" spans="1:5" s="2" customFormat="1" ht="13.5">
      <c r="A154" s="6">
        <v>15</v>
      </c>
      <c r="B154" s="7" t="str">
        <f t="shared" si="9"/>
        <v>08</v>
      </c>
      <c r="C154" s="7" t="s">
        <v>7</v>
      </c>
      <c r="D154" s="7" t="str">
        <f>"23082707"</f>
        <v>23082707</v>
      </c>
      <c r="E154" s="8"/>
    </row>
    <row r="155" spans="1:5" s="2" customFormat="1" ht="13.5">
      <c r="A155" s="6">
        <v>16</v>
      </c>
      <c r="B155" s="7" t="str">
        <f t="shared" si="9"/>
        <v>08</v>
      </c>
      <c r="C155" s="7" t="s">
        <v>7</v>
      </c>
      <c r="D155" s="7" t="str">
        <f>"23082811"</f>
        <v>23082811</v>
      </c>
      <c r="E155" s="8"/>
    </row>
    <row r="156" spans="1:5" s="2" customFormat="1" ht="13.5">
      <c r="A156" s="6">
        <v>17</v>
      </c>
      <c r="B156" s="7" t="str">
        <f t="shared" si="9"/>
        <v>08</v>
      </c>
      <c r="C156" s="7" t="s">
        <v>7</v>
      </c>
      <c r="D156" s="7" t="str">
        <f>"23082826"</f>
        <v>23082826</v>
      </c>
      <c r="E156" s="8"/>
    </row>
    <row r="157" spans="1:5" s="2" customFormat="1" ht="13.5">
      <c r="A157" s="6">
        <v>18</v>
      </c>
      <c r="B157" s="7" t="str">
        <f t="shared" si="9"/>
        <v>08</v>
      </c>
      <c r="C157" s="7" t="s">
        <v>7</v>
      </c>
      <c r="D157" s="7" t="str">
        <f>"23082932"</f>
        <v>23082932</v>
      </c>
      <c r="E157" s="8"/>
    </row>
    <row r="158" spans="1:5" s="2" customFormat="1" ht="13.5">
      <c r="A158" s="6">
        <v>19</v>
      </c>
      <c r="B158" s="7" t="str">
        <f t="shared" si="9"/>
        <v>08</v>
      </c>
      <c r="C158" s="7" t="s">
        <v>7</v>
      </c>
      <c r="D158" s="7" t="str">
        <f>"23083028"</f>
        <v>23083028</v>
      </c>
      <c r="E158" s="8"/>
    </row>
    <row r="159" spans="1:5" s="2" customFormat="1" ht="13.5">
      <c r="A159" s="6">
        <v>20</v>
      </c>
      <c r="B159" s="7" t="str">
        <f t="shared" si="9"/>
        <v>08</v>
      </c>
      <c r="C159" s="7" t="s">
        <v>7</v>
      </c>
      <c r="D159" s="7" t="str">
        <f>"23083112"</f>
        <v>23083112</v>
      </c>
      <c r="E159" s="8"/>
    </row>
    <row r="160" spans="1:5" s="2" customFormat="1" ht="13.5">
      <c r="A160" s="6">
        <v>21</v>
      </c>
      <c r="B160" s="7" t="str">
        <f t="shared" si="9"/>
        <v>08</v>
      </c>
      <c r="C160" s="7" t="s">
        <v>7</v>
      </c>
      <c r="D160" s="7" t="str">
        <f>"23082806"</f>
        <v>23082806</v>
      </c>
      <c r="E160" s="8"/>
    </row>
    <row r="161" spans="1:5" s="2" customFormat="1" ht="13.5">
      <c r="A161" s="6">
        <v>22</v>
      </c>
      <c r="B161" s="7" t="str">
        <f t="shared" si="9"/>
        <v>08</v>
      </c>
      <c r="C161" s="7" t="s">
        <v>7</v>
      </c>
      <c r="D161" s="7" t="str">
        <f>"23083014"</f>
        <v>23083014</v>
      </c>
      <c r="E161" s="8"/>
    </row>
    <row r="162" spans="1:5" s="2" customFormat="1" ht="13.5">
      <c r="A162" s="6">
        <v>23</v>
      </c>
      <c r="B162" s="7" t="str">
        <f t="shared" si="9"/>
        <v>08</v>
      </c>
      <c r="C162" s="7" t="s">
        <v>7</v>
      </c>
      <c r="D162" s="7" t="str">
        <f>"23082931"</f>
        <v>23082931</v>
      </c>
      <c r="E162" s="8"/>
    </row>
    <row r="163" spans="1:5" s="2" customFormat="1" ht="13.5">
      <c r="A163" s="6">
        <v>24</v>
      </c>
      <c r="B163" s="7" t="str">
        <f t="shared" si="9"/>
        <v>08</v>
      </c>
      <c r="C163" s="7" t="s">
        <v>7</v>
      </c>
      <c r="D163" s="7" t="str">
        <f>"23082930"</f>
        <v>23082930</v>
      </c>
      <c r="E163" s="8"/>
    </row>
    <row r="164" spans="1:5" s="2" customFormat="1" ht="13.5">
      <c r="A164" s="6">
        <v>25</v>
      </c>
      <c r="B164" s="7" t="str">
        <f t="shared" si="9"/>
        <v>08</v>
      </c>
      <c r="C164" s="7" t="s">
        <v>7</v>
      </c>
      <c r="D164" s="7" t="str">
        <f>"23083119"</f>
        <v>23083119</v>
      </c>
      <c r="E164" s="8"/>
    </row>
    <row r="165" spans="1:5" s="2" customFormat="1" ht="13.5">
      <c r="A165" s="6">
        <v>26</v>
      </c>
      <c r="B165" s="7" t="str">
        <f t="shared" si="9"/>
        <v>08</v>
      </c>
      <c r="C165" s="7" t="s">
        <v>7</v>
      </c>
      <c r="D165" s="7" t="str">
        <f>"23082933"</f>
        <v>23082933</v>
      </c>
      <c r="E165" s="8"/>
    </row>
    <row r="166" spans="1:5" s="2" customFormat="1" ht="13.5">
      <c r="A166" s="6">
        <v>27</v>
      </c>
      <c r="B166" s="7" t="str">
        <f t="shared" si="9"/>
        <v>08</v>
      </c>
      <c r="C166" s="7" t="s">
        <v>7</v>
      </c>
      <c r="D166" s="7" t="str">
        <f>"23082719"</f>
        <v>23082719</v>
      </c>
      <c r="E166" s="8"/>
    </row>
    <row r="167" spans="1:5" s="2" customFormat="1" ht="13.5">
      <c r="A167" s="6">
        <v>28</v>
      </c>
      <c r="B167" s="7" t="str">
        <f t="shared" si="9"/>
        <v>08</v>
      </c>
      <c r="C167" s="7" t="s">
        <v>7</v>
      </c>
      <c r="D167" s="7" t="str">
        <f>"23082912"</f>
        <v>23082912</v>
      </c>
      <c r="E167" s="10"/>
    </row>
    <row r="168" spans="1:5" s="1" customFormat="1" ht="13.5">
      <c r="A168" s="6">
        <v>1</v>
      </c>
      <c r="B168" s="7" t="str">
        <f aca="true" t="shared" si="10" ref="B168:B183">"09"</f>
        <v>09</v>
      </c>
      <c r="C168" s="7" t="s">
        <v>7</v>
      </c>
      <c r="D168" s="7" t="str">
        <f>"23093312"</f>
        <v>23093312</v>
      </c>
      <c r="E168" s="8"/>
    </row>
    <row r="169" spans="1:5" s="1" customFormat="1" ht="13.5">
      <c r="A169" s="6">
        <v>2</v>
      </c>
      <c r="B169" s="7" t="str">
        <f t="shared" si="10"/>
        <v>09</v>
      </c>
      <c r="C169" s="7" t="s">
        <v>7</v>
      </c>
      <c r="D169" s="7" t="str">
        <f>"23093302"</f>
        <v>23093302</v>
      </c>
      <c r="E169" s="8"/>
    </row>
    <row r="170" spans="1:5" s="1" customFormat="1" ht="13.5">
      <c r="A170" s="6">
        <v>3</v>
      </c>
      <c r="B170" s="7" t="str">
        <f t="shared" si="10"/>
        <v>09</v>
      </c>
      <c r="C170" s="7" t="s">
        <v>7</v>
      </c>
      <c r="D170" s="7" t="str">
        <f>"23093232"</f>
        <v>23093232</v>
      </c>
      <c r="E170" s="8"/>
    </row>
    <row r="171" spans="1:5" s="1" customFormat="1" ht="13.5">
      <c r="A171" s="6">
        <v>4</v>
      </c>
      <c r="B171" s="7" t="str">
        <f t="shared" si="10"/>
        <v>09</v>
      </c>
      <c r="C171" s="7" t="s">
        <v>7</v>
      </c>
      <c r="D171" s="7" t="str">
        <f>"23093317"</f>
        <v>23093317</v>
      </c>
      <c r="E171" s="8"/>
    </row>
    <row r="172" spans="1:5" s="1" customFormat="1" ht="13.5">
      <c r="A172" s="6">
        <v>5</v>
      </c>
      <c r="B172" s="7" t="str">
        <f t="shared" si="10"/>
        <v>09</v>
      </c>
      <c r="C172" s="7" t="s">
        <v>7</v>
      </c>
      <c r="D172" s="7" t="str">
        <f>"23093224"</f>
        <v>23093224</v>
      </c>
      <c r="E172" s="8"/>
    </row>
    <row r="173" spans="1:5" s="1" customFormat="1" ht="13.5">
      <c r="A173" s="6">
        <v>6</v>
      </c>
      <c r="B173" s="7" t="str">
        <f t="shared" si="10"/>
        <v>09</v>
      </c>
      <c r="C173" s="7" t="s">
        <v>7</v>
      </c>
      <c r="D173" s="7" t="str">
        <f>"23093320"</f>
        <v>23093320</v>
      </c>
      <c r="E173" s="8"/>
    </row>
    <row r="174" spans="1:5" s="1" customFormat="1" ht="13.5">
      <c r="A174" s="6">
        <v>7</v>
      </c>
      <c r="B174" s="7" t="str">
        <f t="shared" si="10"/>
        <v>09</v>
      </c>
      <c r="C174" s="7" t="s">
        <v>7</v>
      </c>
      <c r="D174" s="7" t="str">
        <f>"23093314"</f>
        <v>23093314</v>
      </c>
      <c r="E174" s="8"/>
    </row>
    <row r="175" spans="1:5" s="1" customFormat="1" ht="13.5">
      <c r="A175" s="6">
        <v>8</v>
      </c>
      <c r="B175" s="7" t="str">
        <f t="shared" si="10"/>
        <v>09</v>
      </c>
      <c r="C175" s="7" t="s">
        <v>7</v>
      </c>
      <c r="D175" s="7" t="str">
        <f>"23093225"</f>
        <v>23093225</v>
      </c>
      <c r="E175" s="8"/>
    </row>
    <row r="176" spans="1:5" s="1" customFormat="1" ht="13.5">
      <c r="A176" s="6">
        <v>9</v>
      </c>
      <c r="B176" s="7" t="str">
        <f t="shared" si="10"/>
        <v>09</v>
      </c>
      <c r="C176" s="7" t="s">
        <v>7</v>
      </c>
      <c r="D176" s="7" t="str">
        <f>"23093218"</f>
        <v>23093218</v>
      </c>
      <c r="E176" s="8"/>
    </row>
    <row r="177" spans="1:5" s="1" customFormat="1" ht="13.5">
      <c r="A177" s="6">
        <v>10</v>
      </c>
      <c r="B177" s="7" t="str">
        <f t="shared" si="10"/>
        <v>09</v>
      </c>
      <c r="C177" s="7" t="s">
        <v>7</v>
      </c>
      <c r="D177" s="7" t="str">
        <f>"23093223"</f>
        <v>23093223</v>
      </c>
      <c r="E177" s="8"/>
    </row>
    <row r="178" spans="1:5" s="1" customFormat="1" ht="13.5">
      <c r="A178" s="6">
        <v>11</v>
      </c>
      <c r="B178" s="7" t="str">
        <f t="shared" si="10"/>
        <v>09</v>
      </c>
      <c r="C178" s="7" t="s">
        <v>7</v>
      </c>
      <c r="D178" s="7" t="str">
        <f>"23093324"</f>
        <v>23093324</v>
      </c>
      <c r="E178" s="8"/>
    </row>
    <row r="179" spans="1:5" s="1" customFormat="1" ht="13.5">
      <c r="A179" s="6">
        <v>12</v>
      </c>
      <c r="B179" s="7" t="str">
        <f t="shared" si="10"/>
        <v>09</v>
      </c>
      <c r="C179" s="7" t="s">
        <v>7</v>
      </c>
      <c r="D179" s="7" t="str">
        <f>"23093228"</f>
        <v>23093228</v>
      </c>
      <c r="E179" s="8"/>
    </row>
    <row r="180" spans="1:5" s="1" customFormat="1" ht="13.5">
      <c r="A180" s="6">
        <v>13</v>
      </c>
      <c r="B180" s="7" t="str">
        <f t="shared" si="10"/>
        <v>09</v>
      </c>
      <c r="C180" s="7" t="s">
        <v>7</v>
      </c>
      <c r="D180" s="7" t="str">
        <f>"23093319"</f>
        <v>23093319</v>
      </c>
      <c r="E180" s="8"/>
    </row>
    <row r="181" spans="1:5" s="1" customFormat="1" ht="13.5">
      <c r="A181" s="6">
        <v>14</v>
      </c>
      <c r="B181" s="7" t="str">
        <f t="shared" si="10"/>
        <v>09</v>
      </c>
      <c r="C181" s="7" t="s">
        <v>7</v>
      </c>
      <c r="D181" s="7" t="str">
        <f>"23093235"</f>
        <v>23093235</v>
      </c>
      <c r="E181" s="8"/>
    </row>
    <row r="182" spans="1:5" s="1" customFormat="1" ht="13.5">
      <c r="A182" s="6">
        <v>15</v>
      </c>
      <c r="B182" s="7" t="str">
        <f t="shared" si="10"/>
        <v>09</v>
      </c>
      <c r="C182" s="7" t="s">
        <v>7</v>
      </c>
      <c r="D182" s="7" t="str">
        <f>"23093220"</f>
        <v>23093220</v>
      </c>
      <c r="E182" s="8"/>
    </row>
    <row r="183" spans="1:5" s="1" customFormat="1" ht="13.5">
      <c r="A183" s="6">
        <v>16</v>
      </c>
      <c r="B183" s="7" t="str">
        <f t="shared" si="10"/>
        <v>09</v>
      </c>
      <c r="C183" s="7" t="s">
        <v>7</v>
      </c>
      <c r="D183" s="7" t="str">
        <f>"23093201"</f>
        <v>23093201</v>
      </c>
      <c r="E183" s="8"/>
    </row>
    <row r="184" spans="1:5" s="1" customFormat="1" ht="13.5">
      <c r="A184" s="6">
        <v>17</v>
      </c>
      <c r="B184" s="7" t="str">
        <f aca="true" t="shared" si="11" ref="B184:B196">"09"</f>
        <v>09</v>
      </c>
      <c r="C184" s="7" t="s">
        <v>7</v>
      </c>
      <c r="D184" s="7" t="str">
        <f>"23093215"</f>
        <v>23093215</v>
      </c>
      <c r="E184" s="8"/>
    </row>
    <row r="185" spans="1:5" s="1" customFormat="1" ht="13.5">
      <c r="A185" s="6">
        <v>18</v>
      </c>
      <c r="B185" s="7" t="str">
        <f t="shared" si="11"/>
        <v>09</v>
      </c>
      <c r="C185" s="7" t="s">
        <v>7</v>
      </c>
      <c r="D185" s="7" t="str">
        <f>"23093309"</f>
        <v>23093309</v>
      </c>
      <c r="E185" s="8"/>
    </row>
    <row r="186" spans="1:5" s="1" customFormat="1" ht="13.5">
      <c r="A186" s="6">
        <v>19</v>
      </c>
      <c r="B186" s="7" t="str">
        <f t="shared" si="11"/>
        <v>09</v>
      </c>
      <c r="C186" s="7" t="s">
        <v>7</v>
      </c>
      <c r="D186" s="7" t="str">
        <f>"23093308"</f>
        <v>23093308</v>
      </c>
      <c r="E186" s="8"/>
    </row>
    <row r="187" spans="1:5" s="1" customFormat="1" ht="13.5">
      <c r="A187" s="6">
        <v>20</v>
      </c>
      <c r="B187" s="7" t="str">
        <f t="shared" si="11"/>
        <v>09</v>
      </c>
      <c r="C187" s="7" t="s">
        <v>7</v>
      </c>
      <c r="D187" s="7" t="str">
        <f>"23093216"</f>
        <v>23093216</v>
      </c>
      <c r="E187" s="8"/>
    </row>
    <row r="188" spans="1:5" s="1" customFormat="1" ht="13.5">
      <c r="A188" s="6">
        <v>21</v>
      </c>
      <c r="B188" s="7" t="str">
        <f t="shared" si="11"/>
        <v>09</v>
      </c>
      <c r="C188" s="7" t="s">
        <v>7</v>
      </c>
      <c r="D188" s="7" t="str">
        <f>"23093316"</f>
        <v>23093316</v>
      </c>
      <c r="E188" s="8"/>
    </row>
    <row r="189" spans="1:5" s="1" customFormat="1" ht="13.5">
      <c r="A189" s="6">
        <v>22</v>
      </c>
      <c r="B189" s="7" t="str">
        <f t="shared" si="11"/>
        <v>09</v>
      </c>
      <c r="C189" s="7" t="s">
        <v>7</v>
      </c>
      <c r="D189" s="7" t="str">
        <f>"23093233"</f>
        <v>23093233</v>
      </c>
      <c r="E189" s="8"/>
    </row>
    <row r="190" spans="1:5" s="1" customFormat="1" ht="13.5">
      <c r="A190" s="6">
        <v>23</v>
      </c>
      <c r="B190" s="7" t="str">
        <f t="shared" si="11"/>
        <v>09</v>
      </c>
      <c r="C190" s="7" t="s">
        <v>7</v>
      </c>
      <c r="D190" s="7" t="str">
        <f>"23093203"</f>
        <v>23093203</v>
      </c>
      <c r="E190" s="8"/>
    </row>
    <row r="191" spans="1:5" s="1" customFormat="1" ht="13.5">
      <c r="A191" s="6">
        <v>24</v>
      </c>
      <c r="B191" s="7" t="str">
        <f t="shared" si="11"/>
        <v>09</v>
      </c>
      <c r="C191" s="7" t="s">
        <v>7</v>
      </c>
      <c r="D191" s="7" t="str">
        <f>"23093209"</f>
        <v>23093209</v>
      </c>
      <c r="E191" s="8"/>
    </row>
    <row r="192" spans="1:5" s="1" customFormat="1" ht="13.5">
      <c r="A192" s="6">
        <v>25</v>
      </c>
      <c r="B192" s="7" t="str">
        <f t="shared" si="11"/>
        <v>09</v>
      </c>
      <c r="C192" s="7" t="s">
        <v>7</v>
      </c>
      <c r="D192" s="7" t="str">
        <f>"23093207"</f>
        <v>23093207</v>
      </c>
      <c r="E192" s="8"/>
    </row>
    <row r="193" spans="1:5" s="1" customFormat="1" ht="13.5">
      <c r="A193" s="6">
        <v>26</v>
      </c>
      <c r="B193" s="7" t="str">
        <f t="shared" si="11"/>
        <v>09</v>
      </c>
      <c r="C193" s="7" t="s">
        <v>7</v>
      </c>
      <c r="D193" s="7" t="str">
        <f>"23093313"</f>
        <v>23093313</v>
      </c>
      <c r="E193" s="8"/>
    </row>
    <row r="194" spans="1:5" s="1" customFormat="1" ht="13.5">
      <c r="A194" s="6">
        <v>27</v>
      </c>
      <c r="B194" s="7" t="str">
        <f t="shared" si="11"/>
        <v>09</v>
      </c>
      <c r="C194" s="7" t="s">
        <v>7</v>
      </c>
      <c r="D194" s="7" t="str">
        <f>"23093217"</f>
        <v>23093217</v>
      </c>
      <c r="E194" s="8"/>
    </row>
    <row r="195" spans="1:5" s="1" customFormat="1" ht="13.5">
      <c r="A195" s="6">
        <v>28</v>
      </c>
      <c r="B195" s="7" t="str">
        <f t="shared" si="11"/>
        <v>09</v>
      </c>
      <c r="C195" s="7" t="s">
        <v>7</v>
      </c>
      <c r="D195" s="7" t="str">
        <f>"23093229"</f>
        <v>23093229</v>
      </c>
      <c r="E195" s="8"/>
    </row>
    <row r="196" spans="1:5" s="1" customFormat="1" ht="13.5">
      <c r="A196" s="6">
        <v>29</v>
      </c>
      <c r="B196" s="7" t="str">
        <f t="shared" si="11"/>
        <v>09</v>
      </c>
      <c r="C196" s="7" t="s">
        <v>7</v>
      </c>
      <c r="D196" s="7" t="str">
        <f>"23093318"</f>
        <v>23093318</v>
      </c>
      <c r="E196" s="8"/>
    </row>
    <row r="197" spans="1:5" s="1" customFormat="1" ht="13.5">
      <c r="A197" s="6">
        <v>1</v>
      </c>
      <c r="B197" s="7" t="str">
        <f aca="true" t="shared" si="12" ref="B197:B226">"10"</f>
        <v>10</v>
      </c>
      <c r="C197" s="7" t="s">
        <v>7</v>
      </c>
      <c r="D197" s="7" t="str">
        <f>"23103329"</f>
        <v>23103329</v>
      </c>
      <c r="E197" s="8"/>
    </row>
    <row r="198" spans="1:5" s="1" customFormat="1" ht="13.5">
      <c r="A198" s="6">
        <v>2</v>
      </c>
      <c r="B198" s="7" t="str">
        <f t="shared" si="12"/>
        <v>10</v>
      </c>
      <c r="C198" s="7" t="s">
        <v>7</v>
      </c>
      <c r="D198" s="7" t="str">
        <f>"23103411"</f>
        <v>23103411</v>
      </c>
      <c r="E198" s="8"/>
    </row>
    <row r="199" spans="1:5" s="1" customFormat="1" ht="13.5">
      <c r="A199" s="6">
        <v>3</v>
      </c>
      <c r="B199" s="7" t="str">
        <f t="shared" si="12"/>
        <v>10</v>
      </c>
      <c r="C199" s="7" t="s">
        <v>7</v>
      </c>
      <c r="D199" s="7" t="str">
        <f>"23103430"</f>
        <v>23103430</v>
      </c>
      <c r="E199" s="8"/>
    </row>
    <row r="200" spans="1:5" s="1" customFormat="1" ht="13.5">
      <c r="A200" s="6">
        <v>4</v>
      </c>
      <c r="B200" s="7" t="str">
        <f t="shared" si="12"/>
        <v>10</v>
      </c>
      <c r="C200" s="7" t="s">
        <v>7</v>
      </c>
      <c r="D200" s="7" t="str">
        <f>"23103428"</f>
        <v>23103428</v>
      </c>
      <c r="E200" s="8"/>
    </row>
    <row r="201" spans="1:5" s="1" customFormat="1" ht="13.5">
      <c r="A201" s="6">
        <v>5</v>
      </c>
      <c r="B201" s="7" t="str">
        <f t="shared" si="12"/>
        <v>10</v>
      </c>
      <c r="C201" s="7" t="s">
        <v>7</v>
      </c>
      <c r="D201" s="7" t="str">
        <f>"23103401"</f>
        <v>23103401</v>
      </c>
      <c r="E201" s="8"/>
    </row>
    <row r="202" spans="1:5" s="1" customFormat="1" ht="13.5">
      <c r="A202" s="6">
        <v>6</v>
      </c>
      <c r="B202" s="7" t="str">
        <f t="shared" si="12"/>
        <v>10</v>
      </c>
      <c r="C202" s="7" t="s">
        <v>7</v>
      </c>
      <c r="D202" s="7" t="str">
        <f>"23103407"</f>
        <v>23103407</v>
      </c>
      <c r="E202" s="8"/>
    </row>
    <row r="203" spans="1:5" s="1" customFormat="1" ht="13.5">
      <c r="A203" s="6">
        <v>7</v>
      </c>
      <c r="B203" s="7" t="str">
        <f t="shared" si="12"/>
        <v>10</v>
      </c>
      <c r="C203" s="7" t="s">
        <v>7</v>
      </c>
      <c r="D203" s="7" t="str">
        <f>"23103331"</f>
        <v>23103331</v>
      </c>
      <c r="E203" s="8"/>
    </row>
    <row r="204" spans="1:5" s="1" customFormat="1" ht="13.5">
      <c r="A204" s="6">
        <v>8</v>
      </c>
      <c r="B204" s="7" t="str">
        <f t="shared" si="12"/>
        <v>10</v>
      </c>
      <c r="C204" s="7" t="s">
        <v>7</v>
      </c>
      <c r="D204" s="7" t="str">
        <f>"23103420"</f>
        <v>23103420</v>
      </c>
      <c r="E204" s="8"/>
    </row>
    <row r="205" spans="1:5" s="1" customFormat="1" ht="13.5">
      <c r="A205" s="6">
        <v>9</v>
      </c>
      <c r="B205" s="7" t="str">
        <f t="shared" si="12"/>
        <v>10</v>
      </c>
      <c r="C205" s="7" t="s">
        <v>7</v>
      </c>
      <c r="D205" s="7" t="str">
        <f>"23103415"</f>
        <v>23103415</v>
      </c>
      <c r="E205" s="8"/>
    </row>
    <row r="206" spans="1:5" s="1" customFormat="1" ht="13.5">
      <c r="A206" s="6">
        <v>10</v>
      </c>
      <c r="B206" s="7" t="str">
        <f t="shared" si="12"/>
        <v>10</v>
      </c>
      <c r="C206" s="7" t="s">
        <v>7</v>
      </c>
      <c r="D206" s="7" t="str">
        <f>"23103422"</f>
        <v>23103422</v>
      </c>
      <c r="E206" s="8"/>
    </row>
    <row r="207" spans="1:5" s="1" customFormat="1" ht="13.5">
      <c r="A207" s="6">
        <v>11</v>
      </c>
      <c r="B207" s="7" t="str">
        <f t="shared" si="12"/>
        <v>10</v>
      </c>
      <c r="C207" s="7" t="s">
        <v>7</v>
      </c>
      <c r="D207" s="7" t="str">
        <f>"23103431"</f>
        <v>23103431</v>
      </c>
      <c r="E207" s="8"/>
    </row>
    <row r="208" spans="1:5" s="1" customFormat="1" ht="13.5">
      <c r="A208" s="6">
        <v>12</v>
      </c>
      <c r="B208" s="7" t="str">
        <f t="shared" si="12"/>
        <v>10</v>
      </c>
      <c r="C208" s="7" t="s">
        <v>7</v>
      </c>
      <c r="D208" s="7" t="str">
        <f>"23103510"</f>
        <v>23103510</v>
      </c>
      <c r="E208" s="8"/>
    </row>
    <row r="209" spans="1:5" s="1" customFormat="1" ht="13.5">
      <c r="A209" s="6">
        <v>13</v>
      </c>
      <c r="B209" s="7" t="str">
        <f t="shared" si="12"/>
        <v>10</v>
      </c>
      <c r="C209" s="7" t="s">
        <v>7</v>
      </c>
      <c r="D209" s="7" t="str">
        <f>"23103511"</f>
        <v>23103511</v>
      </c>
      <c r="E209" s="8"/>
    </row>
    <row r="210" spans="1:5" s="1" customFormat="1" ht="13.5">
      <c r="A210" s="6">
        <v>14</v>
      </c>
      <c r="B210" s="7" t="str">
        <f t="shared" si="12"/>
        <v>10</v>
      </c>
      <c r="C210" s="7" t="s">
        <v>7</v>
      </c>
      <c r="D210" s="7" t="str">
        <f>"23103403"</f>
        <v>23103403</v>
      </c>
      <c r="E210" s="8"/>
    </row>
    <row r="211" spans="1:5" s="1" customFormat="1" ht="13.5">
      <c r="A211" s="6">
        <v>15</v>
      </c>
      <c r="B211" s="7" t="str">
        <f t="shared" si="12"/>
        <v>10</v>
      </c>
      <c r="C211" s="7" t="s">
        <v>7</v>
      </c>
      <c r="D211" s="7" t="str">
        <f>"23103502"</f>
        <v>23103502</v>
      </c>
      <c r="E211" s="8"/>
    </row>
    <row r="212" spans="1:5" s="1" customFormat="1" ht="13.5">
      <c r="A212" s="6">
        <v>16</v>
      </c>
      <c r="B212" s="7" t="str">
        <f t="shared" si="12"/>
        <v>10</v>
      </c>
      <c r="C212" s="7" t="s">
        <v>7</v>
      </c>
      <c r="D212" s="7" t="str">
        <f>"23103505"</f>
        <v>23103505</v>
      </c>
      <c r="E212" s="8"/>
    </row>
    <row r="213" spans="1:5" s="1" customFormat="1" ht="13.5">
      <c r="A213" s="6">
        <v>17</v>
      </c>
      <c r="B213" s="7" t="str">
        <f t="shared" si="12"/>
        <v>10</v>
      </c>
      <c r="C213" s="7" t="s">
        <v>7</v>
      </c>
      <c r="D213" s="7" t="str">
        <f>"23103405"</f>
        <v>23103405</v>
      </c>
      <c r="E213" s="8"/>
    </row>
    <row r="214" spans="1:5" s="1" customFormat="1" ht="13.5">
      <c r="A214" s="6">
        <v>18</v>
      </c>
      <c r="B214" s="7" t="str">
        <f t="shared" si="12"/>
        <v>10</v>
      </c>
      <c r="C214" s="7" t="s">
        <v>7</v>
      </c>
      <c r="D214" s="7" t="str">
        <f>"23103421"</f>
        <v>23103421</v>
      </c>
      <c r="E214" s="8"/>
    </row>
    <row r="215" spans="1:5" s="1" customFormat="1" ht="13.5">
      <c r="A215" s="6">
        <v>19</v>
      </c>
      <c r="B215" s="7" t="str">
        <f t="shared" si="12"/>
        <v>10</v>
      </c>
      <c r="C215" s="7" t="s">
        <v>7</v>
      </c>
      <c r="D215" s="7" t="str">
        <f>"23103506"</f>
        <v>23103506</v>
      </c>
      <c r="E215" s="8"/>
    </row>
    <row r="216" spans="1:5" s="1" customFormat="1" ht="13.5">
      <c r="A216" s="6">
        <v>20</v>
      </c>
      <c r="B216" s="7" t="str">
        <f t="shared" si="12"/>
        <v>10</v>
      </c>
      <c r="C216" s="7" t="s">
        <v>7</v>
      </c>
      <c r="D216" s="7" t="str">
        <f>"23103418"</f>
        <v>23103418</v>
      </c>
      <c r="E216" s="8"/>
    </row>
    <row r="217" spans="1:5" s="1" customFormat="1" ht="13.5">
      <c r="A217" s="6">
        <v>21</v>
      </c>
      <c r="B217" s="7" t="str">
        <f t="shared" si="12"/>
        <v>10</v>
      </c>
      <c r="C217" s="7" t="s">
        <v>7</v>
      </c>
      <c r="D217" s="7" t="str">
        <f>"23103507"</f>
        <v>23103507</v>
      </c>
      <c r="E217" s="8"/>
    </row>
    <row r="218" spans="1:5" s="1" customFormat="1" ht="13.5">
      <c r="A218" s="6">
        <v>22</v>
      </c>
      <c r="B218" s="7" t="str">
        <f t="shared" si="12"/>
        <v>10</v>
      </c>
      <c r="C218" s="7" t="s">
        <v>7</v>
      </c>
      <c r="D218" s="7" t="str">
        <f>"23103501"</f>
        <v>23103501</v>
      </c>
      <c r="E218" s="8"/>
    </row>
    <row r="219" spans="1:5" s="1" customFormat="1" ht="13.5">
      <c r="A219" s="6">
        <v>23</v>
      </c>
      <c r="B219" s="7" t="str">
        <f t="shared" si="12"/>
        <v>10</v>
      </c>
      <c r="C219" s="7" t="s">
        <v>7</v>
      </c>
      <c r="D219" s="7" t="str">
        <f>"23103419"</f>
        <v>23103419</v>
      </c>
      <c r="E219" s="8"/>
    </row>
    <row r="220" spans="1:5" s="1" customFormat="1" ht="13.5">
      <c r="A220" s="6">
        <v>24</v>
      </c>
      <c r="B220" s="7" t="str">
        <f t="shared" si="12"/>
        <v>10</v>
      </c>
      <c r="C220" s="7" t="s">
        <v>7</v>
      </c>
      <c r="D220" s="7" t="str">
        <f>"23103423"</f>
        <v>23103423</v>
      </c>
      <c r="E220" s="8"/>
    </row>
    <row r="221" spans="1:5" s="1" customFormat="1" ht="13.5">
      <c r="A221" s="6">
        <v>25</v>
      </c>
      <c r="B221" s="7" t="str">
        <f t="shared" si="12"/>
        <v>10</v>
      </c>
      <c r="C221" s="7" t="s">
        <v>7</v>
      </c>
      <c r="D221" s="7" t="str">
        <f>"23103416"</f>
        <v>23103416</v>
      </c>
      <c r="E221" s="8"/>
    </row>
    <row r="222" spans="1:5" s="1" customFormat="1" ht="13.5">
      <c r="A222" s="6">
        <v>26</v>
      </c>
      <c r="B222" s="7" t="str">
        <f t="shared" si="12"/>
        <v>10</v>
      </c>
      <c r="C222" s="7" t="s">
        <v>7</v>
      </c>
      <c r="D222" s="7" t="str">
        <f>"23103325"</f>
        <v>23103325</v>
      </c>
      <c r="E222" s="8"/>
    </row>
    <row r="223" spans="1:5" s="1" customFormat="1" ht="13.5">
      <c r="A223" s="6">
        <v>27</v>
      </c>
      <c r="B223" s="7" t="str">
        <f t="shared" si="12"/>
        <v>10</v>
      </c>
      <c r="C223" s="7" t="s">
        <v>7</v>
      </c>
      <c r="D223" s="7" t="str">
        <f>"23103410"</f>
        <v>23103410</v>
      </c>
      <c r="E223" s="8"/>
    </row>
    <row r="224" spans="1:5" s="1" customFormat="1" ht="13.5">
      <c r="A224" s="6">
        <v>28</v>
      </c>
      <c r="B224" s="7" t="str">
        <f t="shared" si="12"/>
        <v>10</v>
      </c>
      <c r="C224" s="7" t="s">
        <v>7</v>
      </c>
      <c r="D224" s="7" t="str">
        <f>"23103333"</f>
        <v>23103333</v>
      </c>
      <c r="E224" s="8"/>
    </row>
    <row r="225" spans="1:5" s="1" customFormat="1" ht="13.5">
      <c r="A225" s="6">
        <v>29</v>
      </c>
      <c r="B225" s="7" t="str">
        <f t="shared" si="12"/>
        <v>10</v>
      </c>
      <c r="C225" s="7" t="s">
        <v>7</v>
      </c>
      <c r="D225" s="7" t="str">
        <f>"23103408"</f>
        <v>23103408</v>
      </c>
      <c r="E225" s="8"/>
    </row>
    <row r="226" spans="1:5" s="1" customFormat="1" ht="13.5">
      <c r="A226" s="6">
        <v>30</v>
      </c>
      <c r="B226" s="7" t="str">
        <f t="shared" si="12"/>
        <v>10</v>
      </c>
      <c r="C226" s="7" t="s">
        <v>7</v>
      </c>
      <c r="D226" s="7" t="str">
        <f>"23103406"</f>
        <v>23103406</v>
      </c>
      <c r="E226" s="8"/>
    </row>
    <row r="227" spans="1:5" s="1" customFormat="1" ht="13.5">
      <c r="A227" s="6">
        <v>1</v>
      </c>
      <c r="B227" s="7" t="str">
        <f>"11"</f>
        <v>11</v>
      </c>
      <c r="C227" s="7" t="s">
        <v>7</v>
      </c>
      <c r="D227" s="7" t="str">
        <f>"23113627"</f>
        <v>23113627</v>
      </c>
      <c r="E227" s="8"/>
    </row>
    <row r="228" spans="1:5" s="1" customFormat="1" ht="13.5">
      <c r="A228" s="6">
        <v>2</v>
      </c>
      <c r="B228" s="7" t="str">
        <f>"11"</f>
        <v>11</v>
      </c>
      <c r="C228" s="7" t="s">
        <v>7</v>
      </c>
      <c r="D228" s="7" t="str">
        <f>"23113630"</f>
        <v>23113630</v>
      </c>
      <c r="E228" s="8"/>
    </row>
    <row r="229" spans="1:5" s="1" customFormat="1" ht="13.5">
      <c r="A229" s="6">
        <v>3</v>
      </c>
      <c r="B229" s="7" t="str">
        <f aca="true" t="shared" si="13" ref="B229:B256">"11"</f>
        <v>11</v>
      </c>
      <c r="C229" s="7" t="s">
        <v>7</v>
      </c>
      <c r="D229" s="7" t="str">
        <f>"23113609"</f>
        <v>23113609</v>
      </c>
      <c r="E229" s="8"/>
    </row>
    <row r="230" spans="1:5" s="1" customFormat="1" ht="13.5">
      <c r="A230" s="6">
        <v>4</v>
      </c>
      <c r="B230" s="7" t="str">
        <f t="shared" si="13"/>
        <v>11</v>
      </c>
      <c r="C230" s="7" t="s">
        <v>7</v>
      </c>
      <c r="D230" s="7" t="str">
        <f>"23113528"</f>
        <v>23113528</v>
      </c>
      <c r="E230" s="8"/>
    </row>
    <row r="231" spans="1:5" s="1" customFormat="1" ht="13.5">
      <c r="A231" s="6">
        <v>5</v>
      </c>
      <c r="B231" s="7" t="str">
        <f t="shared" si="13"/>
        <v>11</v>
      </c>
      <c r="C231" s="7" t="s">
        <v>7</v>
      </c>
      <c r="D231" s="7" t="str">
        <f>"23113525"</f>
        <v>23113525</v>
      </c>
      <c r="E231" s="8"/>
    </row>
    <row r="232" spans="1:5" s="1" customFormat="1" ht="13.5">
      <c r="A232" s="6">
        <v>6</v>
      </c>
      <c r="B232" s="7" t="str">
        <f t="shared" si="13"/>
        <v>11</v>
      </c>
      <c r="C232" s="7" t="s">
        <v>7</v>
      </c>
      <c r="D232" s="7" t="str">
        <f>"23113535"</f>
        <v>23113535</v>
      </c>
      <c r="E232" s="8"/>
    </row>
    <row r="233" spans="1:5" s="1" customFormat="1" ht="13.5">
      <c r="A233" s="6">
        <v>7</v>
      </c>
      <c r="B233" s="7" t="str">
        <f t="shared" si="13"/>
        <v>11</v>
      </c>
      <c r="C233" s="7" t="s">
        <v>7</v>
      </c>
      <c r="D233" s="7" t="str">
        <f>"23113526"</f>
        <v>23113526</v>
      </c>
      <c r="E233" s="8"/>
    </row>
    <row r="234" spans="1:5" s="1" customFormat="1" ht="13.5">
      <c r="A234" s="6">
        <v>8</v>
      </c>
      <c r="B234" s="7" t="str">
        <f t="shared" si="13"/>
        <v>11</v>
      </c>
      <c r="C234" s="7" t="s">
        <v>7</v>
      </c>
      <c r="D234" s="7" t="str">
        <f>"23113623"</f>
        <v>23113623</v>
      </c>
      <c r="E234" s="8"/>
    </row>
    <row r="235" spans="1:5" s="1" customFormat="1" ht="13.5">
      <c r="A235" s="6">
        <v>9</v>
      </c>
      <c r="B235" s="7" t="str">
        <f t="shared" si="13"/>
        <v>11</v>
      </c>
      <c r="C235" s="7" t="s">
        <v>7</v>
      </c>
      <c r="D235" s="7" t="str">
        <f>"23113513"</f>
        <v>23113513</v>
      </c>
      <c r="E235" s="8"/>
    </row>
    <row r="236" spans="1:5" s="1" customFormat="1" ht="13.5">
      <c r="A236" s="6">
        <v>10</v>
      </c>
      <c r="B236" s="7" t="str">
        <f t="shared" si="13"/>
        <v>11</v>
      </c>
      <c r="C236" s="7" t="s">
        <v>7</v>
      </c>
      <c r="D236" s="7" t="str">
        <f>"23113520"</f>
        <v>23113520</v>
      </c>
      <c r="E236" s="8"/>
    </row>
    <row r="237" spans="1:5" s="1" customFormat="1" ht="13.5">
      <c r="A237" s="6">
        <v>11</v>
      </c>
      <c r="B237" s="7" t="str">
        <f t="shared" si="13"/>
        <v>11</v>
      </c>
      <c r="C237" s="7" t="s">
        <v>7</v>
      </c>
      <c r="D237" s="7" t="str">
        <f>"23113621"</f>
        <v>23113621</v>
      </c>
      <c r="E237" s="8"/>
    </row>
    <row r="238" spans="1:5" s="1" customFormat="1" ht="13.5">
      <c r="A238" s="6">
        <v>12</v>
      </c>
      <c r="B238" s="7" t="str">
        <f t="shared" si="13"/>
        <v>11</v>
      </c>
      <c r="C238" s="7" t="s">
        <v>7</v>
      </c>
      <c r="D238" s="7" t="str">
        <f>"23113516"</f>
        <v>23113516</v>
      </c>
      <c r="E238" s="8"/>
    </row>
    <row r="239" spans="1:5" s="1" customFormat="1" ht="13.5">
      <c r="A239" s="6">
        <v>13</v>
      </c>
      <c r="B239" s="7" t="str">
        <f t="shared" si="13"/>
        <v>11</v>
      </c>
      <c r="C239" s="7" t="s">
        <v>7</v>
      </c>
      <c r="D239" s="7" t="str">
        <f>"23113518"</f>
        <v>23113518</v>
      </c>
      <c r="E239" s="8"/>
    </row>
    <row r="240" spans="1:5" s="1" customFormat="1" ht="13.5">
      <c r="A240" s="6">
        <v>14</v>
      </c>
      <c r="B240" s="7" t="str">
        <f t="shared" si="13"/>
        <v>11</v>
      </c>
      <c r="C240" s="7" t="s">
        <v>7</v>
      </c>
      <c r="D240" s="7" t="str">
        <f>"23113614"</f>
        <v>23113614</v>
      </c>
      <c r="E240" s="8"/>
    </row>
    <row r="241" spans="1:5" s="1" customFormat="1" ht="13.5">
      <c r="A241" s="6">
        <v>15</v>
      </c>
      <c r="B241" s="7" t="str">
        <f t="shared" si="13"/>
        <v>11</v>
      </c>
      <c r="C241" s="7" t="s">
        <v>7</v>
      </c>
      <c r="D241" s="7" t="str">
        <f>"23113514"</f>
        <v>23113514</v>
      </c>
      <c r="E241" s="8"/>
    </row>
    <row r="242" spans="1:5" s="1" customFormat="1" ht="13.5">
      <c r="A242" s="6">
        <v>16</v>
      </c>
      <c r="B242" s="7" t="str">
        <f t="shared" si="13"/>
        <v>11</v>
      </c>
      <c r="C242" s="7" t="s">
        <v>7</v>
      </c>
      <c r="D242" s="7" t="str">
        <f>"23113533"</f>
        <v>23113533</v>
      </c>
      <c r="E242" s="8"/>
    </row>
    <row r="243" spans="1:5" s="1" customFormat="1" ht="13.5">
      <c r="A243" s="6">
        <v>17</v>
      </c>
      <c r="B243" s="7" t="str">
        <f t="shared" si="13"/>
        <v>11</v>
      </c>
      <c r="C243" s="7" t="s">
        <v>7</v>
      </c>
      <c r="D243" s="7" t="str">
        <f>"23113622"</f>
        <v>23113622</v>
      </c>
      <c r="E243" s="8"/>
    </row>
    <row r="244" spans="1:5" s="1" customFormat="1" ht="13.5">
      <c r="A244" s="6">
        <v>18</v>
      </c>
      <c r="B244" s="7" t="str">
        <f t="shared" si="13"/>
        <v>11</v>
      </c>
      <c r="C244" s="7" t="s">
        <v>7</v>
      </c>
      <c r="D244" s="7" t="str">
        <f>"23113601"</f>
        <v>23113601</v>
      </c>
      <c r="E244" s="8"/>
    </row>
    <row r="245" spans="1:5" s="1" customFormat="1" ht="13.5">
      <c r="A245" s="6">
        <v>19</v>
      </c>
      <c r="B245" s="7" t="str">
        <f t="shared" si="13"/>
        <v>11</v>
      </c>
      <c r="C245" s="7" t="s">
        <v>7</v>
      </c>
      <c r="D245" s="7" t="str">
        <f>"23113523"</f>
        <v>23113523</v>
      </c>
      <c r="E245" s="8"/>
    </row>
    <row r="246" spans="1:5" s="1" customFormat="1" ht="13.5">
      <c r="A246" s="6">
        <v>20</v>
      </c>
      <c r="B246" s="7" t="str">
        <f t="shared" si="13"/>
        <v>11</v>
      </c>
      <c r="C246" s="7" t="s">
        <v>7</v>
      </c>
      <c r="D246" s="7" t="str">
        <f>"23113512"</f>
        <v>23113512</v>
      </c>
      <c r="E246" s="8"/>
    </row>
    <row r="247" spans="1:5" s="1" customFormat="1" ht="13.5">
      <c r="A247" s="6">
        <v>21</v>
      </c>
      <c r="B247" s="7" t="str">
        <f t="shared" si="13"/>
        <v>11</v>
      </c>
      <c r="C247" s="7" t="s">
        <v>7</v>
      </c>
      <c r="D247" s="7" t="str">
        <f>"23113515"</f>
        <v>23113515</v>
      </c>
      <c r="E247" s="8"/>
    </row>
    <row r="248" spans="1:5" s="1" customFormat="1" ht="13.5">
      <c r="A248" s="6">
        <v>22</v>
      </c>
      <c r="B248" s="7" t="str">
        <f t="shared" si="13"/>
        <v>11</v>
      </c>
      <c r="C248" s="7" t="s">
        <v>7</v>
      </c>
      <c r="D248" s="7" t="str">
        <f>"23113530"</f>
        <v>23113530</v>
      </c>
      <c r="E248" s="8"/>
    </row>
    <row r="249" spans="1:5" s="1" customFormat="1" ht="13.5">
      <c r="A249" s="6">
        <v>23</v>
      </c>
      <c r="B249" s="7" t="str">
        <f t="shared" si="13"/>
        <v>11</v>
      </c>
      <c r="C249" s="7" t="s">
        <v>7</v>
      </c>
      <c r="D249" s="7" t="str">
        <f>"23113620"</f>
        <v>23113620</v>
      </c>
      <c r="E249" s="8"/>
    </row>
    <row r="250" spans="1:5" s="1" customFormat="1" ht="13.5">
      <c r="A250" s="6">
        <v>24</v>
      </c>
      <c r="B250" s="7" t="str">
        <f t="shared" si="13"/>
        <v>11</v>
      </c>
      <c r="C250" s="7" t="s">
        <v>7</v>
      </c>
      <c r="D250" s="7" t="str">
        <f>"23113610"</f>
        <v>23113610</v>
      </c>
      <c r="E250" s="8"/>
    </row>
    <row r="251" spans="1:5" s="1" customFormat="1" ht="13.5">
      <c r="A251" s="6">
        <v>25</v>
      </c>
      <c r="B251" s="7" t="str">
        <f t="shared" si="13"/>
        <v>11</v>
      </c>
      <c r="C251" s="7" t="s">
        <v>7</v>
      </c>
      <c r="D251" s="7" t="str">
        <f>"23113604"</f>
        <v>23113604</v>
      </c>
      <c r="E251" s="8"/>
    </row>
    <row r="252" spans="1:5" s="1" customFormat="1" ht="13.5">
      <c r="A252" s="6">
        <v>26</v>
      </c>
      <c r="B252" s="7" t="str">
        <f t="shared" si="13"/>
        <v>11</v>
      </c>
      <c r="C252" s="7" t="s">
        <v>7</v>
      </c>
      <c r="D252" s="7" t="str">
        <f>"23113521"</f>
        <v>23113521</v>
      </c>
      <c r="E252" s="8"/>
    </row>
    <row r="253" spans="1:5" s="1" customFormat="1" ht="13.5">
      <c r="A253" s="6">
        <v>27</v>
      </c>
      <c r="B253" s="7" t="str">
        <f t="shared" si="13"/>
        <v>11</v>
      </c>
      <c r="C253" s="7" t="s">
        <v>7</v>
      </c>
      <c r="D253" s="7" t="str">
        <f>"23113629"</f>
        <v>23113629</v>
      </c>
      <c r="E253" s="8"/>
    </row>
    <row r="254" spans="1:5" s="1" customFormat="1" ht="13.5">
      <c r="A254" s="6">
        <v>28</v>
      </c>
      <c r="B254" s="7" t="str">
        <f t="shared" si="13"/>
        <v>11</v>
      </c>
      <c r="C254" s="7" t="s">
        <v>7</v>
      </c>
      <c r="D254" s="7" t="str">
        <f>"23113611"</f>
        <v>23113611</v>
      </c>
      <c r="E254" s="8"/>
    </row>
    <row r="255" spans="1:5" s="1" customFormat="1" ht="13.5">
      <c r="A255" s="6">
        <v>29</v>
      </c>
      <c r="B255" s="7" t="str">
        <f t="shared" si="13"/>
        <v>11</v>
      </c>
      <c r="C255" s="7" t="s">
        <v>7</v>
      </c>
      <c r="D255" s="7" t="str">
        <f>"23113618"</f>
        <v>23113618</v>
      </c>
      <c r="E255" s="8"/>
    </row>
    <row r="256" spans="1:5" s="1" customFormat="1" ht="13.5">
      <c r="A256" s="6">
        <v>30</v>
      </c>
      <c r="B256" s="7" t="str">
        <f t="shared" si="13"/>
        <v>11</v>
      </c>
      <c r="C256" s="7" t="s">
        <v>7</v>
      </c>
      <c r="D256" s="7" t="str">
        <f>"23113617"</f>
        <v>23113617</v>
      </c>
      <c r="E256" s="8"/>
    </row>
    <row r="257" spans="1:5" s="1" customFormat="1" ht="13.5">
      <c r="A257" s="6">
        <v>1</v>
      </c>
      <c r="B257" s="7" t="str">
        <f aca="true" t="shared" si="14" ref="B257:B275">"12"</f>
        <v>12</v>
      </c>
      <c r="C257" s="7" t="s">
        <v>7</v>
      </c>
      <c r="D257" s="7" t="str">
        <f>"23123724"</f>
        <v>23123724</v>
      </c>
      <c r="E257" s="8"/>
    </row>
    <row r="258" spans="1:5" s="1" customFormat="1" ht="13.5">
      <c r="A258" s="6">
        <v>2</v>
      </c>
      <c r="B258" s="7" t="str">
        <f t="shared" si="14"/>
        <v>12</v>
      </c>
      <c r="C258" s="7" t="s">
        <v>7</v>
      </c>
      <c r="D258" s="7" t="str">
        <f>"23123719"</f>
        <v>23123719</v>
      </c>
      <c r="E258" s="8"/>
    </row>
    <row r="259" spans="1:5" s="1" customFormat="1" ht="13.5">
      <c r="A259" s="6">
        <v>3</v>
      </c>
      <c r="B259" s="7" t="str">
        <f t="shared" si="14"/>
        <v>12</v>
      </c>
      <c r="C259" s="7" t="s">
        <v>7</v>
      </c>
      <c r="D259" s="7" t="str">
        <f>"23123713"</f>
        <v>23123713</v>
      </c>
      <c r="E259" s="8"/>
    </row>
    <row r="260" spans="1:5" s="1" customFormat="1" ht="13.5">
      <c r="A260" s="6">
        <v>4</v>
      </c>
      <c r="B260" s="7" t="str">
        <f t="shared" si="14"/>
        <v>12</v>
      </c>
      <c r="C260" s="7" t="s">
        <v>7</v>
      </c>
      <c r="D260" s="7" t="str">
        <f>"23123806"</f>
        <v>23123806</v>
      </c>
      <c r="E260" s="8"/>
    </row>
    <row r="261" spans="1:5" s="1" customFormat="1" ht="13.5">
      <c r="A261" s="6">
        <v>5</v>
      </c>
      <c r="B261" s="7" t="str">
        <f t="shared" si="14"/>
        <v>12</v>
      </c>
      <c r="C261" s="7" t="s">
        <v>7</v>
      </c>
      <c r="D261" s="7" t="str">
        <f>"23123723"</f>
        <v>23123723</v>
      </c>
      <c r="E261" s="8"/>
    </row>
    <row r="262" spans="1:5" s="1" customFormat="1" ht="13.5">
      <c r="A262" s="6">
        <v>6</v>
      </c>
      <c r="B262" s="7" t="str">
        <f t="shared" si="14"/>
        <v>12</v>
      </c>
      <c r="C262" s="7" t="s">
        <v>7</v>
      </c>
      <c r="D262" s="7" t="str">
        <f>"23123727"</f>
        <v>23123727</v>
      </c>
      <c r="E262" s="8"/>
    </row>
    <row r="263" spans="1:5" s="1" customFormat="1" ht="13.5">
      <c r="A263" s="6">
        <v>7</v>
      </c>
      <c r="B263" s="7" t="str">
        <f t="shared" si="14"/>
        <v>12</v>
      </c>
      <c r="C263" s="7" t="s">
        <v>7</v>
      </c>
      <c r="D263" s="7" t="str">
        <f>"23123706"</f>
        <v>23123706</v>
      </c>
      <c r="E263" s="8"/>
    </row>
    <row r="264" spans="1:5" s="1" customFormat="1" ht="13.5">
      <c r="A264" s="6">
        <v>8</v>
      </c>
      <c r="B264" s="7" t="str">
        <f t="shared" si="14"/>
        <v>12</v>
      </c>
      <c r="C264" s="7" t="s">
        <v>7</v>
      </c>
      <c r="D264" s="7" t="str">
        <f>"23123717"</f>
        <v>23123717</v>
      </c>
      <c r="E264" s="8"/>
    </row>
    <row r="265" spans="1:5" s="1" customFormat="1" ht="13.5">
      <c r="A265" s="6">
        <v>9</v>
      </c>
      <c r="B265" s="7" t="str">
        <f t="shared" si="14"/>
        <v>12</v>
      </c>
      <c r="C265" s="7" t="s">
        <v>7</v>
      </c>
      <c r="D265" s="7" t="str">
        <f>"23123729"</f>
        <v>23123729</v>
      </c>
      <c r="E265" s="8"/>
    </row>
    <row r="266" spans="1:5" s="1" customFormat="1" ht="13.5">
      <c r="A266" s="6">
        <v>10</v>
      </c>
      <c r="B266" s="7" t="str">
        <f t="shared" si="14"/>
        <v>12</v>
      </c>
      <c r="C266" s="7" t="s">
        <v>7</v>
      </c>
      <c r="D266" s="7" t="str">
        <f>"23123635"</f>
        <v>23123635</v>
      </c>
      <c r="E266" s="8"/>
    </row>
    <row r="267" spans="1:5" s="1" customFormat="1" ht="13.5">
      <c r="A267" s="6">
        <v>11</v>
      </c>
      <c r="B267" s="7" t="str">
        <f t="shared" si="14"/>
        <v>12</v>
      </c>
      <c r="C267" s="7" t="s">
        <v>7</v>
      </c>
      <c r="D267" s="7" t="str">
        <f>"23123733"</f>
        <v>23123733</v>
      </c>
      <c r="E267" s="8"/>
    </row>
    <row r="268" spans="1:5" s="1" customFormat="1" ht="13.5">
      <c r="A268" s="6">
        <v>12</v>
      </c>
      <c r="B268" s="7" t="str">
        <f t="shared" si="14"/>
        <v>12</v>
      </c>
      <c r="C268" s="7" t="s">
        <v>7</v>
      </c>
      <c r="D268" s="7" t="str">
        <f>"23123631"</f>
        <v>23123631</v>
      </c>
      <c r="E268" s="8"/>
    </row>
    <row r="269" spans="1:5" s="1" customFormat="1" ht="13.5">
      <c r="A269" s="6">
        <v>13</v>
      </c>
      <c r="B269" s="7" t="str">
        <f t="shared" si="14"/>
        <v>12</v>
      </c>
      <c r="C269" s="7" t="s">
        <v>7</v>
      </c>
      <c r="D269" s="7" t="str">
        <f>"23123718"</f>
        <v>23123718</v>
      </c>
      <c r="E269" s="8"/>
    </row>
    <row r="270" spans="1:5" s="1" customFormat="1" ht="13.5">
      <c r="A270" s="6">
        <v>14</v>
      </c>
      <c r="B270" s="7" t="str">
        <f t="shared" si="14"/>
        <v>12</v>
      </c>
      <c r="C270" s="7" t="s">
        <v>7</v>
      </c>
      <c r="D270" s="7" t="str">
        <f>"23123712"</f>
        <v>23123712</v>
      </c>
      <c r="E270" s="8"/>
    </row>
    <row r="271" spans="1:5" s="1" customFormat="1" ht="13.5">
      <c r="A271" s="6">
        <v>15</v>
      </c>
      <c r="B271" s="7" t="str">
        <f t="shared" si="14"/>
        <v>12</v>
      </c>
      <c r="C271" s="7" t="s">
        <v>7</v>
      </c>
      <c r="D271" s="7" t="str">
        <f>"23123704"</f>
        <v>23123704</v>
      </c>
      <c r="E271" s="8"/>
    </row>
    <row r="272" spans="1:5" s="1" customFormat="1" ht="13.5">
      <c r="A272" s="6">
        <v>16</v>
      </c>
      <c r="B272" s="7" t="str">
        <f t="shared" si="14"/>
        <v>12</v>
      </c>
      <c r="C272" s="7" t="s">
        <v>7</v>
      </c>
      <c r="D272" s="7" t="str">
        <f>"23123804"</f>
        <v>23123804</v>
      </c>
      <c r="E272" s="8"/>
    </row>
    <row r="273" spans="1:5" s="1" customFormat="1" ht="13.5">
      <c r="A273" s="6">
        <v>17</v>
      </c>
      <c r="B273" s="7" t="str">
        <f t="shared" si="14"/>
        <v>12</v>
      </c>
      <c r="C273" s="7" t="s">
        <v>7</v>
      </c>
      <c r="D273" s="7" t="str">
        <f>"23123809"</f>
        <v>23123809</v>
      </c>
      <c r="E273" s="8"/>
    </row>
    <row r="274" spans="1:5" s="1" customFormat="1" ht="13.5">
      <c r="A274" s="6">
        <v>18</v>
      </c>
      <c r="B274" s="7" t="str">
        <f t="shared" si="14"/>
        <v>12</v>
      </c>
      <c r="C274" s="7" t="s">
        <v>7</v>
      </c>
      <c r="D274" s="7" t="str">
        <f>"23123805"</f>
        <v>23123805</v>
      </c>
      <c r="E274" s="8"/>
    </row>
    <row r="275" spans="1:5" s="1" customFormat="1" ht="13.5">
      <c r="A275" s="6">
        <v>19</v>
      </c>
      <c r="B275" s="7" t="str">
        <f t="shared" si="14"/>
        <v>12</v>
      </c>
      <c r="C275" s="7" t="s">
        <v>7</v>
      </c>
      <c r="D275" s="7" t="str">
        <f>"23123801"</f>
        <v>23123801</v>
      </c>
      <c r="E275" s="8"/>
    </row>
    <row r="276" spans="1:5" s="1" customFormat="1" ht="13.5">
      <c r="A276" s="6">
        <v>20</v>
      </c>
      <c r="B276" s="7" t="str">
        <f aca="true" t="shared" si="15" ref="B276:B286">"12"</f>
        <v>12</v>
      </c>
      <c r="C276" s="7" t="s">
        <v>7</v>
      </c>
      <c r="D276" s="7" t="str">
        <f>"23123709"</f>
        <v>23123709</v>
      </c>
      <c r="E276" s="8"/>
    </row>
    <row r="277" spans="1:5" s="1" customFormat="1" ht="13.5">
      <c r="A277" s="6">
        <v>21</v>
      </c>
      <c r="B277" s="7" t="str">
        <f t="shared" si="15"/>
        <v>12</v>
      </c>
      <c r="C277" s="7" t="s">
        <v>7</v>
      </c>
      <c r="D277" s="7" t="str">
        <f>"23123716"</f>
        <v>23123716</v>
      </c>
      <c r="E277" s="8"/>
    </row>
    <row r="278" spans="1:5" s="1" customFormat="1" ht="13.5">
      <c r="A278" s="6">
        <v>22</v>
      </c>
      <c r="B278" s="7" t="str">
        <f t="shared" si="15"/>
        <v>12</v>
      </c>
      <c r="C278" s="7" t="s">
        <v>7</v>
      </c>
      <c r="D278" s="7" t="str">
        <f>"23123707"</f>
        <v>23123707</v>
      </c>
      <c r="E278" s="8"/>
    </row>
    <row r="279" spans="1:5" s="1" customFormat="1" ht="13.5">
      <c r="A279" s="6">
        <v>23</v>
      </c>
      <c r="B279" s="7" t="str">
        <f t="shared" si="15"/>
        <v>12</v>
      </c>
      <c r="C279" s="7" t="s">
        <v>7</v>
      </c>
      <c r="D279" s="7" t="str">
        <f>"23123705"</f>
        <v>23123705</v>
      </c>
      <c r="E279" s="8"/>
    </row>
    <row r="280" spans="1:5" s="1" customFormat="1" ht="13.5">
      <c r="A280" s="6">
        <v>24</v>
      </c>
      <c r="B280" s="7" t="str">
        <f t="shared" si="15"/>
        <v>12</v>
      </c>
      <c r="C280" s="7" t="s">
        <v>7</v>
      </c>
      <c r="D280" s="7" t="str">
        <f>"23123803"</f>
        <v>23123803</v>
      </c>
      <c r="E280" s="8"/>
    </row>
    <row r="281" spans="1:5" s="1" customFormat="1" ht="13.5">
      <c r="A281" s="6">
        <v>25</v>
      </c>
      <c r="B281" s="7" t="str">
        <f t="shared" si="15"/>
        <v>12</v>
      </c>
      <c r="C281" s="7" t="s">
        <v>7</v>
      </c>
      <c r="D281" s="7" t="str">
        <f>"23123702"</f>
        <v>23123702</v>
      </c>
      <c r="E281" s="8"/>
    </row>
    <row r="282" spans="1:5" s="1" customFormat="1" ht="13.5">
      <c r="A282" s="6">
        <v>26</v>
      </c>
      <c r="B282" s="7" t="str">
        <f t="shared" si="15"/>
        <v>12</v>
      </c>
      <c r="C282" s="7" t="s">
        <v>7</v>
      </c>
      <c r="D282" s="7" t="str">
        <f>"23123735"</f>
        <v>23123735</v>
      </c>
      <c r="E282" s="8"/>
    </row>
    <row r="283" spans="1:5" s="1" customFormat="1" ht="13.5">
      <c r="A283" s="6">
        <v>27</v>
      </c>
      <c r="B283" s="7" t="str">
        <f t="shared" si="15"/>
        <v>12</v>
      </c>
      <c r="C283" s="7" t="s">
        <v>7</v>
      </c>
      <c r="D283" s="7" t="str">
        <f>"23123807"</f>
        <v>23123807</v>
      </c>
      <c r="E283" s="8"/>
    </row>
    <row r="284" spans="1:5" s="1" customFormat="1" ht="13.5">
      <c r="A284" s="6">
        <v>28</v>
      </c>
      <c r="B284" s="7" t="str">
        <f t="shared" si="15"/>
        <v>12</v>
      </c>
      <c r="C284" s="7" t="s">
        <v>7</v>
      </c>
      <c r="D284" s="7" t="str">
        <f>"23123711"</f>
        <v>23123711</v>
      </c>
      <c r="E284" s="8"/>
    </row>
    <row r="285" spans="1:5" s="1" customFormat="1" ht="13.5">
      <c r="A285" s="6">
        <v>29</v>
      </c>
      <c r="B285" s="7" t="str">
        <f t="shared" si="15"/>
        <v>12</v>
      </c>
      <c r="C285" s="7" t="s">
        <v>7</v>
      </c>
      <c r="D285" s="7" t="str">
        <f>"23123708"</f>
        <v>23123708</v>
      </c>
      <c r="E285" s="8"/>
    </row>
    <row r="286" spans="1:5" s="1" customFormat="1" ht="13.5">
      <c r="A286" s="6">
        <v>30</v>
      </c>
      <c r="B286" s="7" t="str">
        <f t="shared" si="15"/>
        <v>12</v>
      </c>
      <c r="C286" s="7" t="s">
        <v>7</v>
      </c>
      <c r="D286" s="7" t="str">
        <f>"23123728"</f>
        <v>23123728</v>
      </c>
      <c r="E286" s="8"/>
    </row>
    <row r="287" spans="1:5" s="1" customFormat="1" ht="13.5">
      <c r="A287" s="6">
        <v>1</v>
      </c>
      <c r="B287" s="7" t="str">
        <f aca="true" t="shared" si="16" ref="B287:B315">"13"</f>
        <v>13</v>
      </c>
      <c r="C287" s="7" t="s">
        <v>7</v>
      </c>
      <c r="D287" s="7" t="str">
        <f>"23133817"</f>
        <v>23133817</v>
      </c>
      <c r="E287" s="8"/>
    </row>
    <row r="288" spans="1:5" s="1" customFormat="1" ht="13.5">
      <c r="A288" s="6">
        <v>2</v>
      </c>
      <c r="B288" s="7" t="str">
        <f t="shared" si="16"/>
        <v>13</v>
      </c>
      <c r="C288" s="7" t="s">
        <v>7</v>
      </c>
      <c r="D288" s="7" t="str">
        <f>"23133831"</f>
        <v>23133831</v>
      </c>
      <c r="E288" s="8"/>
    </row>
    <row r="289" spans="1:5" s="1" customFormat="1" ht="13.5">
      <c r="A289" s="6">
        <v>3</v>
      </c>
      <c r="B289" s="7" t="str">
        <f t="shared" si="16"/>
        <v>13</v>
      </c>
      <c r="C289" s="7" t="s">
        <v>7</v>
      </c>
      <c r="D289" s="7" t="str">
        <f>"23133819"</f>
        <v>23133819</v>
      </c>
      <c r="E289" s="8"/>
    </row>
    <row r="290" spans="1:5" s="1" customFormat="1" ht="13.5">
      <c r="A290" s="6">
        <v>4</v>
      </c>
      <c r="B290" s="7" t="str">
        <f t="shared" si="16"/>
        <v>13</v>
      </c>
      <c r="C290" s="7" t="s">
        <v>7</v>
      </c>
      <c r="D290" s="7" t="str">
        <f>"23133835"</f>
        <v>23133835</v>
      </c>
      <c r="E290" s="8"/>
    </row>
    <row r="291" spans="1:5" s="1" customFormat="1" ht="13.5">
      <c r="A291" s="6">
        <v>5</v>
      </c>
      <c r="B291" s="7" t="str">
        <f t="shared" si="16"/>
        <v>13</v>
      </c>
      <c r="C291" s="7" t="s">
        <v>7</v>
      </c>
      <c r="D291" s="7" t="str">
        <f>"23133916"</f>
        <v>23133916</v>
      </c>
      <c r="E291" s="8"/>
    </row>
    <row r="292" spans="1:5" s="1" customFormat="1" ht="13.5">
      <c r="A292" s="6">
        <v>6</v>
      </c>
      <c r="B292" s="7" t="str">
        <f t="shared" si="16"/>
        <v>13</v>
      </c>
      <c r="C292" s="7" t="s">
        <v>7</v>
      </c>
      <c r="D292" s="7" t="str">
        <f>"23133933"</f>
        <v>23133933</v>
      </c>
      <c r="E292" s="8"/>
    </row>
    <row r="293" spans="1:5" s="1" customFormat="1" ht="13.5">
      <c r="A293" s="6">
        <v>7</v>
      </c>
      <c r="B293" s="7" t="str">
        <f t="shared" si="16"/>
        <v>13</v>
      </c>
      <c r="C293" s="7" t="s">
        <v>7</v>
      </c>
      <c r="D293" s="7" t="str">
        <f>"23133906"</f>
        <v>23133906</v>
      </c>
      <c r="E293" s="8"/>
    </row>
    <row r="294" spans="1:5" s="1" customFormat="1" ht="13.5">
      <c r="A294" s="6">
        <v>8</v>
      </c>
      <c r="B294" s="7" t="str">
        <f t="shared" si="16"/>
        <v>13</v>
      </c>
      <c r="C294" s="7" t="s">
        <v>7</v>
      </c>
      <c r="D294" s="7" t="str">
        <f>"23133905"</f>
        <v>23133905</v>
      </c>
      <c r="E294" s="8"/>
    </row>
    <row r="295" spans="1:5" s="1" customFormat="1" ht="13.5">
      <c r="A295" s="6">
        <v>9</v>
      </c>
      <c r="B295" s="7" t="str">
        <f t="shared" si="16"/>
        <v>13</v>
      </c>
      <c r="C295" s="7" t="s">
        <v>7</v>
      </c>
      <c r="D295" s="7" t="str">
        <f>"23133823"</f>
        <v>23133823</v>
      </c>
      <c r="E295" s="8"/>
    </row>
    <row r="296" spans="1:5" s="1" customFormat="1" ht="13.5">
      <c r="A296" s="6">
        <v>10</v>
      </c>
      <c r="B296" s="7" t="str">
        <f t="shared" si="16"/>
        <v>13</v>
      </c>
      <c r="C296" s="7" t="s">
        <v>7</v>
      </c>
      <c r="D296" s="7" t="str">
        <f>"23133909"</f>
        <v>23133909</v>
      </c>
      <c r="E296" s="8"/>
    </row>
    <row r="297" spans="1:5" s="1" customFormat="1" ht="13.5">
      <c r="A297" s="6">
        <v>11</v>
      </c>
      <c r="B297" s="7" t="str">
        <f t="shared" si="16"/>
        <v>13</v>
      </c>
      <c r="C297" s="7" t="s">
        <v>7</v>
      </c>
      <c r="D297" s="7" t="str">
        <f>"23133830"</f>
        <v>23133830</v>
      </c>
      <c r="E297" s="8"/>
    </row>
    <row r="298" spans="1:5" s="1" customFormat="1" ht="13.5">
      <c r="A298" s="6">
        <v>12</v>
      </c>
      <c r="B298" s="7" t="str">
        <f t="shared" si="16"/>
        <v>13</v>
      </c>
      <c r="C298" s="7" t="s">
        <v>7</v>
      </c>
      <c r="D298" s="7" t="str">
        <f>"23133820"</f>
        <v>23133820</v>
      </c>
      <c r="E298" s="8"/>
    </row>
    <row r="299" spans="1:5" s="1" customFormat="1" ht="13.5">
      <c r="A299" s="6">
        <v>13</v>
      </c>
      <c r="B299" s="7" t="str">
        <f t="shared" si="16"/>
        <v>13</v>
      </c>
      <c r="C299" s="7" t="s">
        <v>7</v>
      </c>
      <c r="D299" s="7" t="str">
        <f>"23133821"</f>
        <v>23133821</v>
      </c>
      <c r="E299" s="8"/>
    </row>
    <row r="300" spans="1:5" s="1" customFormat="1" ht="13.5">
      <c r="A300" s="6">
        <v>14</v>
      </c>
      <c r="B300" s="7" t="str">
        <f t="shared" si="16"/>
        <v>13</v>
      </c>
      <c r="C300" s="7" t="s">
        <v>7</v>
      </c>
      <c r="D300" s="7" t="str">
        <f>"23133812"</f>
        <v>23133812</v>
      </c>
      <c r="E300" s="8"/>
    </row>
    <row r="301" spans="1:5" s="1" customFormat="1" ht="13.5">
      <c r="A301" s="6">
        <v>15</v>
      </c>
      <c r="B301" s="7" t="str">
        <f t="shared" si="16"/>
        <v>13</v>
      </c>
      <c r="C301" s="7" t="s">
        <v>7</v>
      </c>
      <c r="D301" s="7" t="str">
        <f>"23133903"</f>
        <v>23133903</v>
      </c>
      <c r="E301" s="8"/>
    </row>
    <row r="302" spans="1:5" s="1" customFormat="1" ht="13.5">
      <c r="A302" s="6">
        <v>16</v>
      </c>
      <c r="B302" s="7" t="str">
        <f t="shared" si="16"/>
        <v>13</v>
      </c>
      <c r="C302" s="7" t="s">
        <v>7</v>
      </c>
      <c r="D302" s="7" t="str">
        <f>"23133832"</f>
        <v>23133832</v>
      </c>
      <c r="E302" s="8"/>
    </row>
    <row r="303" spans="1:5" s="1" customFormat="1" ht="13.5">
      <c r="A303" s="6">
        <v>17</v>
      </c>
      <c r="B303" s="7" t="str">
        <f t="shared" si="16"/>
        <v>13</v>
      </c>
      <c r="C303" s="7" t="s">
        <v>7</v>
      </c>
      <c r="D303" s="7" t="str">
        <f>"23133828"</f>
        <v>23133828</v>
      </c>
      <c r="E303" s="8"/>
    </row>
    <row r="304" spans="1:5" s="1" customFormat="1" ht="13.5">
      <c r="A304" s="6">
        <v>18</v>
      </c>
      <c r="B304" s="7" t="str">
        <f t="shared" si="16"/>
        <v>13</v>
      </c>
      <c r="C304" s="7" t="s">
        <v>7</v>
      </c>
      <c r="D304" s="7" t="str">
        <f>"23133920"</f>
        <v>23133920</v>
      </c>
      <c r="E304" s="8"/>
    </row>
    <row r="305" spans="1:5" s="1" customFormat="1" ht="13.5">
      <c r="A305" s="6">
        <v>19</v>
      </c>
      <c r="B305" s="7" t="str">
        <f t="shared" si="16"/>
        <v>13</v>
      </c>
      <c r="C305" s="7" t="s">
        <v>7</v>
      </c>
      <c r="D305" s="7" t="str">
        <f>"23133931"</f>
        <v>23133931</v>
      </c>
      <c r="E305" s="8"/>
    </row>
    <row r="306" spans="1:5" s="1" customFormat="1" ht="13.5">
      <c r="A306" s="6">
        <v>20</v>
      </c>
      <c r="B306" s="7" t="str">
        <f t="shared" si="16"/>
        <v>13</v>
      </c>
      <c r="C306" s="7" t="s">
        <v>7</v>
      </c>
      <c r="D306" s="7" t="str">
        <f>"23133919"</f>
        <v>23133919</v>
      </c>
      <c r="E306" s="8"/>
    </row>
    <row r="307" spans="1:5" s="1" customFormat="1" ht="13.5">
      <c r="A307" s="6">
        <v>21</v>
      </c>
      <c r="B307" s="7" t="str">
        <f t="shared" si="16"/>
        <v>13</v>
      </c>
      <c r="C307" s="7" t="s">
        <v>7</v>
      </c>
      <c r="D307" s="7" t="str">
        <f>"23133907"</f>
        <v>23133907</v>
      </c>
      <c r="E307" s="8"/>
    </row>
    <row r="308" spans="1:5" s="1" customFormat="1" ht="13.5">
      <c r="A308" s="6">
        <v>22</v>
      </c>
      <c r="B308" s="7" t="str">
        <f t="shared" si="16"/>
        <v>13</v>
      </c>
      <c r="C308" s="7" t="s">
        <v>7</v>
      </c>
      <c r="D308" s="7" t="str">
        <f>"23133834"</f>
        <v>23133834</v>
      </c>
      <c r="E308" s="8"/>
    </row>
    <row r="309" spans="1:5" s="1" customFormat="1" ht="13.5">
      <c r="A309" s="6">
        <v>23</v>
      </c>
      <c r="B309" s="7" t="str">
        <f t="shared" si="16"/>
        <v>13</v>
      </c>
      <c r="C309" s="7" t="s">
        <v>7</v>
      </c>
      <c r="D309" s="7" t="str">
        <f>"23133921"</f>
        <v>23133921</v>
      </c>
      <c r="E309" s="8"/>
    </row>
    <row r="310" spans="1:5" s="1" customFormat="1" ht="13.5">
      <c r="A310" s="6">
        <v>24</v>
      </c>
      <c r="B310" s="7" t="str">
        <f t="shared" si="16"/>
        <v>13</v>
      </c>
      <c r="C310" s="7" t="s">
        <v>7</v>
      </c>
      <c r="D310" s="7" t="str">
        <f>"23133910"</f>
        <v>23133910</v>
      </c>
      <c r="E310" s="8"/>
    </row>
    <row r="311" spans="1:5" s="1" customFormat="1" ht="13.5">
      <c r="A311" s="6">
        <v>25</v>
      </c>
      <c r="B311" s="7" t="str">
        <f t="shared" si="16"/>
        <v>13</v>
      </c>
      <c r="C311" s="7" t="s">
        <v>7</v>
      </c>
      <c r="D311" s="7" t="str">
        <f>"23133912"</f>
        <v>23133912</v>
      </c>
      <c r="E311" s="8"/>
    </row>
    <row r="312" spans="1:5" s="1" customFormat="1" ht="13.5">
      <c r="A312" s="6">
        <v>26</v>
      </c>
      <c r="B312" s="7" t="str">
        <f t="shared" si="16"/>
        <v>13</v>
      </c>
      <c r="C312" s="7" t="s">
        <v>7</v>
      </c>
      <c r="D312" s="7" t="str">
        <f>"23133917"</f>
        <v>23133917</v>
      </c>
      <c r="E312" s="8"/>
    </row>
    <row r="313" spans="1:5" s="1" customFormat="1" ht="13.5">
      <c r="A313" s="6">
        <v>27</v>
      </c>
      <c r="B313" s="7" t="str">
        <f t="shared" si="16"/>
        <v>13</v>
      </c>
      <c r="C313" s="7" t="s">
        <v>7</v>
      </c>
      <c r="D313" s="7" t="str">
        <f>"23133833"</f>
        <v>23133833</v>
      </c>
      <c r="E313" s="8"/>
    </row>
    <row r="314" spans="1:5" s="1" customFormat="1" ht="13.5">
      <c r="A314" s="6">
        <v>28</v>
      </c>
      <c r="B314" s="7" t="str">
        <f t="shared" si="16"/>
        <v>13</v>
      </c>
      <c r="C314" s="7" t="s">
        <v>7</v>
      </c>
      <c r="D314" s="7" t="str">
        <f>"23133926"</f>
        <v>23133926</v>
      </c>
      <c r="E314" s="8"/>
    </row>
    <row r="315" spans="1:5" s="1" customFormat="1" ht="13.5">
      <c r="A315" s="6">
        <v>29</v>
      </c>
      <c r="B315" s="7" t="str">
        <f t="shared" si="16"/>
        <v>13</v>
      </c>
      <c r="C315" s="7" t="s">
        <v>7</v>
      </c>
      <c r="D315" s="7" t="str">
        <f>"23133913"</f>
        <v>23133913</v>
      </c>
      <c r="E315" s="8"/>
    </row>
    <row r="316" spans="1:5" s="1" customFormat="1" ht="13.5">
      <c r="A316" s="6">
        <v>1</v>
      </c>
      <c r="B316" s="7" t="str">
        <f aca="true" t="shared" si="17" ref="B316:B323">"14"</f>
        <v>14</v>
      </c>
      <c r="C316" s="7" t="s">
        <v>7</v>
      </c>
      <c r="D316" s="7" t="str">
        <f>"23144132"</f>
        <v>23144132</v>
      </c>
      <c r="E316" s="8"/>
    </row>
    <row r="317" spans="1:5" s="1" customFormat="1" ht="13.5">
      <c r="A317" s="6">
        <v>2</v>
      </c>
      <c r="B317" s="7" t="str">
        <f t="shared" si="17"/>
        <v>14</v>
      </c>
      <c r="C317" s="7" t="s">
        <v>7</v>
      </c>
      <c r="D317" s="7" t="str">
        <f>"23144224"</f>
        <v>23144224</v>
      </c>
      <c r="E317" s="8"/>
    </row>
    <row r="318" spans="1:5" s="1" customFormat="1" ht="13.5">
      <c r="A318" s="6">
        <v>3</v>
      </c>
      <c r="B318" s="7" t="str">
        <f t="shared" si="17"/>
        <v>14</v>
      </c>
      <c r="C318" s="7" t="s">
        <v>7</v>
      </c>
      <c r="D318" s="7" t="str">
        <f>"23144228"</f>
        <v>23144228</v>
      </c>
      <c r="E318" s="8"/>
    </row>
    <row r="319" spans="1:5" s="1" customFormat="1" ht="13.5">
      <c r="A319" s="6">
        <v>4</v>
      </c>
      <c r="B319" s="7" t="str">
        <f t="shared" si="17"/>
        <v>14</v>
      </c>
      <c r="C319" s="7" t="s">
        <v>7</v>
      </c>
      <c r="D319" s="7" t="str">
        <f>"23144216"</f>
        <v>23144216</v>
      </c>
      <c r="E319" s="8"/>
    </row>
    <row r="320" spans="1:5" s="1" customFormat="1" ht="13.5">
      <c r="A320" s="6">
        <v>5</v>
      </c>
      <c r="B320" s="7" t="str">
        <f t="shared" si="17"/>
        <v>14</v>
      </c>
      <c r="C320" s="7" t="s">
        <v>7</v>
      </c>
      <c r="D320" s="7" t="str">
        <f>"23144128"</f>
        <v>23144128</v>
      </c>
      <c r="E320" s="8"/>
    </row>
    <row r="321" spans="1:5" s="1" customFormat="1" ht="13.5">
      <c r="A321" s="6">
        <v>6</v>
      </c>
      <c r="B321" s="7" t="str">
        <f t="shared" si="17"/>
        <v>14</v>
      </c>
      <c r="C321" s="7" t="s">
        <v>7</v>
      </c>
      <c r="D321" s="7" t="str">
        <f>"23144001"</f>
        <v>23144001</v>
      </c>
      <c r="E321" s="8"/>
    </row>
    <row r="322" spans="1:5" s="1" customFormat="1" ht="13.5">
      <c r="A322" s="6">
        <v>7</v>
      </c>
      <c r="B322" s="7" t="str">
        <f t="shared" si="17"/>
        <v>14</v>
      </c>
      <c r="C322" s="7" t="s">
        <v>7</v>
      </c>
      <c r="D322" s="7" t="str">
        <f>"23144305"</f>
        <v>23144305</v>
      </c>
      <c r="E322" s="8"/>
    </row>
    <row r="323" spans="1:5" s="1" customFormat="1" ht="13.5">
      <c r="A323" s="6">
        <v>8</v>
      </c>
      <c r="B323" s="7" t="str">
        <f t="shared" si="17"/>
        <v>14</v>
      </c>
      <c r="C323" s="7" t="s">
        <v>7</v>
      </c>
      <c r="D323" s="7" t="str">
        <f>"23144208"</f>
        <v>23144208</v>
      </c>
      <c r="E323" s="8"/>
    </row>
    <row r="324" spans="1:5" s="1" customFormat="1" ht="13.5">
      <c r="A324" s="6">
        <v>9</v>
      </c>
      <c r="B324" s="7" t="str">
        <f aca="true" t="shared" si="18" ref="B324:B344">"14"</f>
        <v>14</v>
      </c>
      <c r="C324" s="7" t="s">
        <v>7</v>
      </c>
      <c r="D324" s="7" t="str">
        <f>"23144313"</f>
        <v>23144313</v>
      </c>
      <c r="E324" s="8"/>
    </row>
    <row r="325" spans="1:5" s="1" customFormat="1" ht="13.5">
      <c r="A325" s="6">
        <v>10</v>
      </c>
      <c r="B325" s="7" t="str">
        <f t="shared" si="18"/>
        <v>14</v>
      </c>
      <c r="C325" s="7" t="s">
        <v>7</v>
      </c>
      <c r="D325" s="7" t="str">
        <f>"23144213"</f>
        <v>23144213</v>
      </c>
      <c r="E325" s="8"/>
    </row>
    <row r="326" spans="1:5" s="1" customFormat="1" ht="13.5">
      <c r="A326" s="6">
        <v>11</v>
      </c>
      <c r="B326" s="7" t="str">
        <f t="shared" si="18"/>
        <v>14</v>
      </c>
      <c r="C326" s="7" t="s">
        <v>7</v>
      </c>
      <c r="D326" s="7" t="str">
        <f>"23144004"</f>
        <v>23144004</v>
      </c>
      <c r="E326" s="8"/>
    </row>
    <row r="327" spans="1:5" s="1" customFormat="1" ht="13.5">
      <c r="A327" s="6">
        <v>12</v>
      </c>
      <c r="B327" s="7" t="str">
        <f t="shared" si="18"/>
        <v>14</v>
      </c>
      <c r="C327" s="7" t="s">
        <v>7</v>
      </c>
      <c r="D327" s="7" t="str">
        <f>"23144306"</f>
        <v>23144306</v>
      </c>
      <c r="E327" s="8"/>
    </row>
    <row r="328" spans="1:5" s="1" customFormat="1" ht="13.5">
      <c r="A328" s="6">
        <v>13</v>
      </c>
      <c r="B328" s="7" t="str">
        <f t="shared" si="18"/>
        <v>14</v>
      </c>
      <c r="C328" s="7" t="s">
        <v>7</v>
      </c>
      <c r="D328" s="7" t="str">
        <f>"23143935"</f>
        <v>23143935</v>
      </c>
      <c r="E328" s="8"/>
    </row>
    <row r="329" spans="1:5" s="1" customFormat="1" ht="13.5">
      <c r="A329" s="6">
        <v>14</v>
      </c>
      <c r="B329" s="7" t="str">
        <f t="shared" si="18"/>
        <v>14</v>
      </c>
      <c r="C329" s="7" t="s">
        <v>7</v>
      </c>
      <c r="D329" s="7" t="str">
        <f>"23144006"</f>
        <v>23144006</v>
      </c>
      <c r="E329" s="8"/>
    </row>
    <row r="330" spans="1:5" s="1" customFormat="1" ht="13.5">
      <c r="A330" s="6">
        <v>15</v>
      </c>
      <c r="B330" s="7" t="str">
        <f t="shared" si="18"/>
        <v>14</v>
      </c>
      <c r="C330" s="7" t="s">
        <v>7</v>
      </c>
      <c r="D330" s="7" t="str">
        <f>"23144112"</f>
        <v>23144112</v>
      </c>
      <c r="E330" s="8"/>
    </row>
    <row r="331" spans="1:5" s="1" customFormat="1" ht="13.5">
      <c r="A331" s="6">
        <v>16</v>
      </c>
      <c r="B331" s="7" t="str">
        <f t="shared" si="18"/>
        <v>14</v>
      </c>
      <c r="C331" s="7" t="s">
        <v>7</v>
      </c>
      <c r="D331" s="7" t="str">
        <f>"23144219"</f>
        <v>23144219</v>
      </c>
      <c r="E331" s="8"/>
    </row>
    <row r="332" spans="1:5" s="1" customFormat="1" ht="13.5">
      <c r="A332" s="6">
        <v>17</v>
      </c>
      <c r="B332" s="7" t="str">
        <f t="shared" si="18"/>
        <v>14</v>
      </c>
      <c r="C332" s="7" t="s">
        <v>7</v>
      </c>
      <c r="D332" s="7" t="str">
        <f>"23144302"</f>
        <v>23144302</v>
      </c>
      <c r="E332" s="8"/>
    </row>
    <row r="333" spans="1:5" s="1" customFormat="1" ht="13.5">
      <c r="A333" s="6">
        <v>18</v>
      </c>
      <c r="B333" s="7" t="str">
        <f t="shared" si="18"/>
        <v>14</v>
      </c>
      <c r="C333" s="7" t="s">
        <v>7</v>
      </c>
      <c r="D333" s="7" t="str">
        <f>"23144021"</f>
        <v>23144021</v>
      </c>
      <c r="E333" s="8"/>
    </row>
    <row r="334" spans="1:5" s="1" customFormat="1" ht="13.5">
      <c r="A334" s="6">
        <v>19</v>
      </c>
      <c r="B334" s="7" t="str">
        <f t="shared" si="18"/>
        <v>14</v>
      </c>
      <c r="C334" s="7" t="s">
        <v>7</v>
      </c>
      <c r="D334" s="7" t="str">
        <f>"23144214"</f>
        <v>23144214</v>
      </c>
      <c r="E334" s="8"/>
    </row>
    <row r="335" spans="1:5" s="1" customFormat="1" ht="13.5">
      <c r="A335" s="6">
        <v>20</v>
      </c>
      <c r="B335" s="7" t="str">
        <f t="shared" si="18"/>
        <v>14</v>
      </c>
      <c r="C335" s="7" t="s">
        <v>7</v>
      </c>
      <c r="D335" s="7" t="str">
        <f>"23144230"</f>
        <v>23144230</v>
      </c>
      <c r="E335" s="8"/>
    </row>
    <row r="336" spans="1:5" s="1" customFormat="1" ht="13.5">
      <c r="A336" s="6">
        <v>21</v>
      </c>
      <c r="B336" s="7" t="str">
        <f t="shared" si="18"/>
        <v>14</v>
      </c>
      <c r="C336" s="7" t="s">
        <v>7</v>
      </c>
      <c r="D336" s="7" t="str">
        <f>"23144301"</f>
        <v>23144301</v>
      </c>
      <c r="E336" s="8"/>
    </row>
    <row r="337" spans="1:5" s="1" customFormat="1" ht="13.5">
      <c r="A337" s="6">
        <v>22</v>
      </c>
      <c r="B337" s="7" t="str">
        <f t="shared" si="18"/>
        <v>14</v>
      </c>
      <c r="C337" s="7" t="s">
        <v>7</v>
      </c>
      <c r="D337" s="7" t="str">
        <f>"23144103"</f>
        <v>23144103</v>
      </c>
      <c r="E337" s="8"/>
    </row>
    <row r="338" spans="1:5" s="1" customFormat="1" ht="13.5">
      <c r="A338" s="6">
        <v>23</v>
      </c>
      <c r="B338" s="7" t="str">
        <f t="shared" si="18"/>
        <v>14</v>
      </c>
      <c r="C338" s="7" t="s">
        <v>7</v>
      </c>
      <c r="D338" s="7" t="str">
        <f>"23144211"</f>
        <v>23144211</v>
      </c>
      <c r="E338" s="8"/>
    </row>
    <row r="339" spans="1:5" s="1" customFormat="1" ht="13.5">
      <c r="A339" s="6">
        <v>24</v>
      </c>
      <c r="B339" s="7" t="str">
        <f t="shared" si="18"/>
        <v>14</v>
      </c>
      <c r="C339" s="7" t="s">
        <v>7</v>
      </c>
      <c r="D339" s="7" t="str">
        <f>"23144311"</f>
        <v>23144311</v>
      </c>
      <c r="E339" s="8"/>
    </row>
    <row r="340" spans="1:5" s="1" customFormat="1" ht="13.5">
      <c r="A340" s="6">
        <v>25</v>
      </c>
      <c r="B340" s="7" t="str">
        <f t="shared" si="18"/>
        <v>14</v>
      </c>
      <c r="C340" s="7" t="s">
        <v>7</v>
      </c>
      <c r="D340" s="7" t="str">
        <f>"23144022"</f>
        <v>23144022</v>
      </c>
      <c r="E340" s="8"/>
    </row>
    <row r="341" spans="1:5" s="1" customFormat="1" ht="13.5">
      <c r="A341" s="6">
        <v>26</v>
      </c>
      <c r="B341" s="7" t="str">
        <f t="shared" si="18"/>
        <v>14</v>
      </c>
      <c r="C341" s="7" t="s">
        <v>7</v>
      </c>
      <c r="D341" s="7" t="str">
        <f>"23144227"</f>
        <v>23144227</v>
      </c>
      <c r="E341" s="8"/>
    </row>
    <row r="342" spans="1:5" s="1" customFormat="1" ht="13.5">
      <c r="A342" s="6">
        <v>27</v>
      </c>
      <c r="B342" s="7" t="str">
        <f t="shared" si="18"/>
        <v>14</v>
      </c>
      <c r="C342" s="7" t="s">
        <v>7</v>
      </c>
      <c r="D342" s="7" t="str">
        <f>"23144133"</f>
        <v>23144133</v>
      </c>
      <c r="E342" s="8"/>
    </row>
    <row r="343" spans="1:5" s="1" customFormat="1" ht="13.5">
      <c r="A343" s="6">
        <v>28</v>
      </c>
      <c r="B343" s="7" t="str">
        <f t="shared" si="18"/>
        <v>14</v>
      </c>
      <c r="C343" s="7" t="s">
        <v>7</v>
      </c>
      <c r="D343" s="7" t="str">
        <f>"23144308"</f>
        <v>23144308</v>
      </c>
      <c r="E343" s="8"/>
    </row>
    <row r="344" spans="1:5" s="1" customFormat="1" ht="13.5">
      <c r="A344" s="6">
        <v>29</v>
      </c>
      <c r="B344" s="7" t="str">
        <f t="shared" si="18"/>
        <v>14</v>
      </c>
      <c r="C344" s="7" t="s">
        <v>7</v>
      </c>
      <c r="D344" s="7" t="str">
        <f>"23144202"</f>
        <v>23144202</v>
      </c>
      <c r="E344" s="8"/>
    </row>
    <row r="345" s="1" customFormat="1" ht="13.5">
      <c r="D345" s="3"/>
    </row>
    <row r="346" s="1" customFormat="1" ht="13.5">
      <c r="D346" s="3"/>
    </row>
    <row r="347" s="1" customFormat="1" ht="13.5">
      <c r="D347" s="3"/>
    </row>
  </sheetData>
  <sheetProtection/>
  <mergeCells count="1">
    <mergeCell ref="A1:E1"/>
  </mergeCells>
  <printOptions/>
  <pageMargins left="0.75" right="0.75" top="1" bottom="1" header="0.5118055555555555" footer="0.5118055555555555"/>
  <pageSetup fitToHeight="0" fitToWidth="1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Amy</cp:lastModifiedBy>
  <dcterms:created xsi:type="dcterms:W3CDTF">2016-12-02T08:54:00Z</dcterms:created>
  <dcterms:modified xsi:type="dcterms:W3CDTF">2024-01-03T08:46:10Z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242F9769B8AE404A897DFA0C7C8950FC</vt:lpwstr>
  </property>
</Properties>
</file>