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2.1.15" sheetId="2" r:id="rId1"/>
  </sheets>
  <definedNames>
    <definedName name="_xlnm._FilterDatabase" localSheetId="0" hidden="1">'2022.1.15'!$A$3:$L$80</definedName>
    <definedName name="_xlnm.Print_Titles" localSheetId="0">'2022.1.15'!$3:$3</definedName>
  </definedNames>
  <calcPr calcId="144525"/>
</workbook>
</file>

<file path=xl/sharedStrings.xml><?xml version="1.0" encoding="utf-8"?>
<sst xmlns="http://schemas.openxmlformats.org/spreadsheetml/2006/main" count="403" uniqueCount="153">
  <si>
    <t>附件1</t>
  </si>
  <si>
    <t>三台县2021年下半年事业单位公开招聘工作人员
考试总成绩和进入体检人员名单</t>
  </si>
  <si>
    <t>序号</t>
  </si>
  <si>
    <t>姓名</t>
  </si>
  <si>
    <t>性别</t>
  </si>
  <si>
    <t>招聘单位</t>
  </si>
  <si>
    <t>职位代码</t>
  </si>
  <si>
    <t>折合后笔试总成绩</t>
  </si>
  <si>
    <t>面试
成绩</t>
  </si>
  <si>
    <t>折合后面试成绩</t>
  </si>
  <si>
    <t>考试
总成绩</t>
  </si>
  <si>
    <t>考试总成绩排名</t>
  </si>
  <si>
    <t>是否进
入体检</t>
  </si>
  <si>
    <t>备注</t>
  </si>
  <si>
    <t>陈洁</t>
  </si>
  <si>
    <t>女</t>
  </si>
  <si>
    <t>县文化旅游服务中心</t>
  </si>
  <si>
    <t>1105001</t>
  </si>
  <si>
    <t>是</t>
  </si>
  <si>
    <t>黄涛</t>
  </si>
  <si>
    <t>男</t>
  </si>
  <si>
    <t>否</t>
  </si>
  <si>
    <t>黄一桀</t>
  </si>
  <si>
    <t>县政务服务中心</t>
  </si>
  <si>
    <t>1105002</t>
  </si>
  <si>
    <t>向家兴</t>
  </si>
  <si>
    <t>刘经纬</t>
  </si>
  <si>
    <t>医疗保险事务中心</t>
  </si>
  <si>
    <t>1105003</t>
  </si>
  <si>
    <t>张祺</t>
  </si>
  <si>
    <t>县国有企业综合服务中心</t>
  </si>
  <si>
    <t>1105004</t>
  </si>
  <si>
    <t>黄东丽</t>
  </si>
  <si>
    <t>杨晨茜</t>
  </si>
  <si>
    <t>刘铖</t>
  </si>
  <si>
    <t>1105005</t>
  </si>
  <si>
    <t>张天翊</t>
  </si>
  <si>
    <t>黄小娟</t>
  </si>
  <si>
    <t>1105006</t>
  </si>
  <si>
    <t>陈昱函</t>
  </si>
  <si>
    <t>杨连鹏</t>
  </si>
  <si>
    <t>马丽</t>
  </si>
  <si>
    <t>县退役军人服务中心</t>
  </si>
  <si>
    <t>1105007</t>
  </si>
  <si>
    <t>邓浩</t>
  </si>
  <si>
    <t>郑星呈</t>
  </si>
  <si>
    <t>朱万欣</t>
  </si>
  <si>
    <t>县民族宗教事务服务中心</t>
  </si>
  <si>
    <t>1105008</t>
  </si>
  <si>
    <t>胡贵媛</t>
  </si>
  <si>
    <t>肖敏</t>
  </si>
  <si>
    <t>高亚男</t>
  </si>
  <si>
    <t>西平镇投资促进服务中心</t>
  </si>
  <si>
    <t>1105009</t>
  </si>
  <si>
    <t>夏敏</t>
  </si>
  <si>
    <t>胥志昂</t>
  </si>
  <si>
    <t>祁淄然</t>
  </si>
  <si>
    <t>新生镇便民服务中心</t>
  </si>
  <si>
    <t>1105010</t>
  </si>
  <si>
    <t>张俊</t>
  </si>
  <si>
    <t>万玲</t>
  </si>
  <si>
    <t>李鑫</t>
  </si>
  <si>
    <t>芦溪镇便民服务中心</t>
  </si>
  <si>
    <t>1105011</t>
  </si>
  <si>
    <t>邓小松</t>
  </si>
  <si>
    <t>顾垚鑫</t>
  </si>
  <si>
    <t>孙博</t>
  </si>
  <si>
    <t>刘炜</t>
  </si>
  <si>
    <t>鲁班镇便民服务中心</t>
  </si>
  <si>
    <t>1105012</t>
  </si>
  <si>
    <t>王保全</t>
  </si>
  <si>
    <t>唐晓宇</t>
  </si>
  <si>
    <t>隆汶娟</t>
  </si>
  <si>
    <t>秋林镇便民服务中心</t>
  </si>
  <si>
    <t>1105013</t>
  </si>
  <si>
    <t>王维武</t>
  </si>
  <si>
    <t>李泽</t>
  </si>
  <si>
    <t>县城乡建设事务中心</t>
  </si>
  <si>
    <t>3105014</t>
  </si>
  <si>
    <t>李卓阳</t>
  </si>
  <si>
    <t>倪轩</t>
  </si>
  <si>
    <t>李佳伟</t>
  </si>
  <si>
    <t>县不动产登记中心</t>
  </si>
  <si>
    <t>3105015</t>
  </si>
  <si>
    <t>李超</t>
  </si>
  <si>
    <t>杨启财</t>
  </si>
  <si>
    <t>陈慧琳</t>
  </si>
  <si>
    <t>芦溪自然资源所</t>
  </si>
  <si>
    <t>3105016</t>
  </si>
  <si>
    <t>罗倩兰</t>
  </si>
  <si>
    <t>刘羊</t>
  </si>
  <si>
    <t>张禺</t>
  </si>
  <si>
    <t>郪江自然资源所</t>
  </si>
  <si>
    <t>3105017</t>
  </si>
  <si>
    <t>杨威</t>
  </si>
  <si>
    <t>吴汶键</t>
  </si>
  <si>
    <t>饶睿</t>
  </si>
  <si>
    <t>中太自然资源所</t>
  </si>
  <si>
    <t>3105018</t>
  </si>
  <si>
    <t>范荣睿</t>
  </si>
  <si>
    <t>陈磊</t>
  </si>
  <si>
    <t>崔莎曼</t>
  </si>
  <si>
    <t>建中自然资源所</t>
  </si>
  <si>
    <t>3105019</t>
  </si>
  <si>
    <t>黄晟</t>
  </si>
  <si>
    <t>罗曾琴</t>
  </si>
  <si>
    <t>县农业技术推广中心</t>
  </si>
  <si>
    <t>3105020</t>
  </si>
  <si>
    <t>李丹</t>
  </si>
  <si>
    <t>黄凤君</t>
  </si>
  <si>
    <t>黄雅馨</t>
  </si>
  <si>
    <t>县动物疫病预防控制中心</t>
  </si>
  <si>
    <t>3105021</t>
  </si>
  <si>
    <t>彭寻觅</t>
  </si>
  <si>
    <t>塔山畜牧兽医站</t>
  </si>
  <si>
    <t>3105022</t>
  </si>
  <si>
    <t>张洪</t>
  </si>
  <si>
    <t>孔德彪</t>
  </si>
  <si>
    <t>冉颖</t>
  </si>
  <si>
    <t>永明畜牧兽医站</t>
  </si>
  <si>
    <t>3105023</t>
  </si>
  <si>
    <t>汪文</t>
  </si>
  <si>
    <t>程鑫</t>
  </si>
  <si>
    <t>周鑫</t>
  </si>
  <si>
    <t>龙树畜牧兽医站</t>
  </si>
  <si>
    <t>3105024</t>
  </si>
  <si>
    <t>常鹏炯</t>
  </si>
  <si>
    <t>刘顺丽</t>
  </si>
  <si>
    <t>吴洪军</t>
  </si>
  <si>
    <t>八洞镇农业综合服务中心</t>
  </si>
  <si>
    <t>3105025</t>
  </si>
  <si>
    <t>李新叶</t>
  </si>
  <si>
    <t>曹国义</t>
  </si>
  <si>
    <t>景福镇农业综合服务中心</t>
  </si>
  <si>
    <t>3105026</t>
  </si>
  <si>
    <t>王磊</t>
  </si>
  <si>
    <t>张梦珊</t>
  </si>
  <si>
    <t>缺考</t>
  </si>
  <si>
    <t xml:space="preserve"> </t>
  </si>
  <si>
    <t>李红瑞</t>
  </si>
  <si>
    <t>塔山农业综合服务中心</t>
  </si>
  <si>
    <t>3105027</t>
  </si>
  <si>
    <t>薛婷</t>
  </si>
  <si>
    <t>邓韵洁</t>
  </si>
  <si>
    <t>任丹</t>
  </si>
  <si>
    <t>新鲁镇农业综合服务中心</t>
  </si>
  <si>
    <t>3105028</t>
  </si>
  <si>
    <t>康候明</t>
  </si>
  <si>
    <t>王可</t>
  </si>
  <si>
    <t>中新镇农业综合服务中心</t>
  </si>
  <si>
    <t>3105029</t>
  </si>
  <si>
    <t>蒲楠</t>
  </si>
  <si>
    <t>张世明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</si>
</sst>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Arial"/>
      <charset val="134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0"/>
  <sheetViews>
    <sheetView tabSelected="1" topLeftCell="A66" workbookViewId="0">
      <selection activeCell="R76" sqref="R76"/>
    </sheetView>
  </sheetViews>
  <sheetFormatPr defaultColWidth="9" defaultRowHeight="13.5"/>
  <cols>
    <col min="1" max="1" width="5.63333333333333" style="1" customWidth="1"/>
    <col min="2" max="2" width="7.75" customWidth="1"/>
    <col min="3" max="3" width="5.13333333333333" customWidth="1"/>
    <col min="4" max="4" width="22" customWidth="1"/>
    <col min="6" max="6" width="9" style="2"/>
    <col min="7" max="7" width="6.5" style="3" customWidth="1"/>
    <col min="8" max="8" width="8.75" style="3" customWidth="1"/>
    <col min="9" max="9" width="7.88333333333333" style="3" customWidth="1"/>
    <col min="10" max="10" width="8.38333333333333" style="4" customWidth="1"/>
    <col min="11" max="11" width="7.63333333333333" style="5" customWidth="1"/>
    <col min="12" max="12" width="4.75" customWidth="1"/>
  </cols>
  <sheetData>
    <row r="1" spans="1:1">
      <c r="A1" s="1" t="s">
        <v>0</v>
      </c>
    </row>
    <row r="2" ht="53" customHeight="1" spans="1:12">
      <c r="A2" s="6" t="s">
        <v>1</v>
      </c>
      <c r="B2" s="7"/>
      <c r="C2" s="7"/>
      <c r="D2" s="7"/>
      <c r="E2" s="7"/>
      <c r="F2" s="8"/>
      <c r="G2" s="9"/>
      <c r="H2" s="9"/>
      <c r="I2" s="9"/>
      <c r="J2" s="17"/>
      <c r="K2" s="7"/>
      <c r="L2" s="7"/>
    </row>
    <row r="3" ht="39" customHeight="1" spans="1:12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2" t="s">
        <v>9</v>
      </c>
      <c r="I3" s="12" t="s">
        <v>10</v>
      </c>
      <c r="J3" s="18" t="s">
        <v>11</v>
      </c>
      <c r="K3" s="11" t="s">
        <v>12</v>
      </c>
      <c r="L3" s="11" t="s">
        <v>13</v>
      </c>
    </row>
    <row r="4" ht="25" customHeight="1" spans="1:12">
      <c r="A4" s="13">
        <f>ROW()-3</f>
        <v>1</v>
      </c>
      <c r="B4" s="14" t="s">
        <v>14</v>
      </c>
      <c r="C4" s="14" t="s">
        <v>15</v>
      </c>
      <c r="D4" s="14" t="s">
        <v>16</v>
      </c>
      <c r="E4" s="14" t="s">
        <v>17</v>
      </c>
      <c r="F4" s="15">
        <v>38.3</v>
      </c>
      <c r="G4" s="16">
        <v>83.22</v>
      </c>
      <c r="H4" s="16">
        <f>G4*0.4</f>
        <v>33.288</v>
      </c>
      <c r="I4" s="16">
        <f>F4+H4</f>
        <v>71.588</v>
      </c>
      <c r="J4" s="19">
        <f>COUNTIFS(E:E,E4,I:I,"&gt;"&amp;I4)+1</f>
        <v>1</v>
      </c>
      <c r="K4" s="20" t="s">
        <v>18</v>
      </c>
      <c r="L4" s="21"/>
    </row>
    <row r="5" ht="25" customHeight="1" spans="1:12">
      <c r="A5" s="13">
        <f>ROW()-3</f>
        <v>2</v>
      </c>
      <c r="B5" s="14" t="s">
        <v>19</v>
      </c>
      <c r="C5" s="14" t="s">
        <v>20</v>
      </c>
      <c r="D5" s="14" t="s">
        <v>16</v>
      </c>
      <c r="E5" s="14" t="s">
        <v>17</v>
      </c>
      <c r="F5" s="15">
        <v>39.1</v>
      </c>
      <c r="G5" s="16">
        <v>80.3</v>
      </c>
      <c r="H5" s="16">
        <f>G5*0.4</f>
        <v>32.12</v>
      </c>
      <c r="I5" s="16">
        <f>F5+H5</f>
        <v>71.22</v>
      </c>
      <c r="J5" s="19">
        <f>COUNTIFS(E:E,E5,I:I,"&gt;"&amp;I5)+1</f>
        <v>2</v>
      </c>
      <c r="K5" s="20" t="s">
        <v>21</v>
      </c>
      <c r="L5" s="21"/>
    </row>
    <row r="6" ht="25" customHeight="1" spans="1:12">
      <c r="A6" s="13">
        <f t="shared" ref="A5:A16" si="0">ROW()-3</f>
        <v>3</v>
      </c>
      <c r="B6" s="14" t="s">
        <v>22</v>
      </c>
      <c r="C6" s="14" t="s">
        <v>15</v>
      </c>
      <c r="D6" s="14" t="s">
        <v>23</v>
      </c>
      <c r="E6" s="14" t="s">
        <v>24</v>
      </c>
      <c r="F6" s="15">
        <v>43.2</v>
      </c>
      <c r="G6" s="16">
        <v>82.28</v>
      </c>
      <c r="H6" s="16">
        <f t="shared" ref="H4:H67" si="1">G6*0.4</f>
        <v>32.912</v>
      </c>
      <c r="I6" s="16">
        <f t="shared" ref="I4:I67" si="2">F6+H6</f>
        <v>76.112</v>
      </c>
      <c r="J6" s="19">
        <f>COUNTIFS(E:E,E6,I:I,"&gt;"&amp;I6)+1</f>
        <v>1</v>
      </c>
      <c r="K6" s="20" t="s">
        <v>18</v>
      </c>
      <c r="L6" s="21"/>
    </row>
    <row r="7" ht="25" customHeight="1" spans="1:12">
      <c r="A7" s="13">
        <f t="shared" si="0"/>
        <v>4</v>
      </c>
      <c r="B7" s="14" t="s">
        <v>25</v>
      </c>
      <c r="C7" s="14" t="s">
        <v>15</v>
      </c>
      <c r="D7" s="14" t="s">
        <v>23</v>
      </c>
      <c r="E7" s="14" t="s">
        <v>24</v>
      </c>
      <c r="F7" s="15">
        <v>39.3</v>
      </c>
      <c r="G7" s="16">
        <v>75.04</v>
      </c>
      <c r="H7" s="16">
        <f t="shared" si="1"/>
        <v>30.016</v>
      </c>
      <c r="I7" s="16">
        <f t="shared" si="2"/>
        <v>69.316</v>
      </c>
      <c r="J7" s="19">
        <f>COUNTIFS(E:E,E7,I:I,"&gt;"&amp;I7)+1</f>
        <v>2</v>
      </c>
      <c r="K7" s="20" t="s">
        <v>21</v>
      </c>
      <c r="L7" s="21"/>
    </row>
    <row r="8" ht="25" customHeight="1" spans="1:12">
      <c r="A8" s="13">
        <f t="shared" si="0"/>
        <v>5</v>
      </c>
      <c r="B8" s="14" t="s">
        <v>26</v>
      </c>
      <c r="C8" s="14" t="s">
        <v>20</v>
      </c>
      <c r="D8" s="14" t="s">
        <v>27</v>
      </c>
      <c r="E8" s="14" t="s">
        <v>28</v>
      </c>
      <c r="F8" s="15">
        <v>31.6</v>
      </c>
      <c r="G8" s="16">
        <v>73</v>
      </c>
      <c r="H8" s="16">
        <f t="shared" si="1"/>
        <v>29.2</v>
      </c>
      <c r="I8" s="16">
        <f t="shared" si="2"/>
        <v>60.8</v>
      </c>
      <c r="J8" s="19">
        <f>COUNTIFS(E:E,E8,I:I,"&gt;"&amp;I8)+1</f>
        <v>1</v>
      </c>
      <c r="K8" s="20" t="s">
        <v>18</v>
      </c>
      <c r="L8" s="21"/>
    </row>
    <row r="9" ht="25" customHeight="1" spans="1:12">
      <c r="A9" s="13">
        <f t="shared" si="0"/>
        <v>6</v>
      </c>
      <c r="B9" s="14" t="s">
        <v>29</v>
      </c>
      <c r="C9" s="14" t="s">
        <v>15</v>
      </c>
      <c r="D9" s="14" t="s">
        <v>30</v>
      </c>
      <c r="E9" s="14" t="s">
        <v>31</v>
      </c>
      <c r="F9" s="15">
        <v>38.4</v>
      </c>
      <c r="G9" s="16">
        <v>83.16</v>
      </c>
      <c r="H9" s="16">
        <f t="shared" si="1"/>
        <v>33.264</v>
      </c>
      <c r="I9" s="16">
        <f t="shared" si="2"/>
        <v>71.664</v>
      </c>
      <c r="J9" s="19">
        <f>COUNTIFS(E:E,E9,I:I,"&gt;"&amp;I9)+1</f>
        <v>1</v>
      </c>
      <c r="K9" s="20" t="s">
        <v>18</v>
      </c>
      <c r="L9" s="21"/>
    </row>
    <row r="10" ht="25" customHeight="1" spans="1:12">
      <c r="A10" s="13">
        <f t="shared" si="0"/>
        <v>7</v>
      </c>
      <c r="B10" s="14" t="s">
        <v>32</v>
      </c>
      <c r="C10" s="14" t="s">
        <v>15</v>
      </c>
      <c r="D10" s="14" t="s">
        <v>30</v>
      </c>
      <c r="E10" s="14" t="s">
        <v>31</v>
      </c>
      <c r="F10" s="15">
        <v>36.7</v>
      </c>
      <c r="G10" s="16">
        <v>83.18</v>
      </c>
      <c r="H10" s="16">
        <f t="shared" si="1"/>
        <v>33.272</v>
      </c>
      <c r="I10" s="16">
        <f t="shared" si="2"/>
        <v>69.972</v>
      </c>
      <c r="J10" s="19">
        <f>COUNTIFS(E:E,E10,I:I,"&gt;"&amp;I10)+1</f>
        <v>2</v>
      </c>
      <c r="K10" s="20" t="s">
        <v>21</v>
      </c>
      <c r="L10" s="22"/>
    </row>
    <row r="11" ht="25" customHeight="1" spans="1:12">
      <c r="A11" s="13">
        <f t="shared" si="0"/>
        <v>8</v>
      </c>
      <c r="B11" s="14" t="s">
        <v>33</v>
      </c>
      <c r="C11" s="14" t="s">
        <v>15</v>
      </c>
      <c r="D11" s="14" t="s">
        <v>30</v>
      </c>
      <c r="E11" s="14" t="s">
        <v>31</v>
      </c>
      <c r="F11" s="15">
        <v>37.6</v>
      </c>
      <c r="G11" s="16">
        <v>80.7</v>
      </c>
      <c r="H11" s="16">
        <f t="shared" si="1"/>
        <v>32.28</v>
      </c>
      <c r="I11" s="16">
        <f t="shared" si="2"/>
        <v>69.88</v>
      </c>
      <c r="J11" s="19">
        <f>COUNTIFS(E:E,E11,I:I,"&gt;"&amp;I11)+1</f>
        <v>3</v>
      </c>
      <c r="K11" s="20" t="s">
        <v>21</v>
      </c>
      <c r="L11" s="21"/>
    </row>
    <row r="12" ht="25" customHeight="1" spans="1:12">
      <c r="A12" s="13">
        <f t="shared" si="0"/>
        <v>9</v>
      </c>
      <c r="B12" s="14" t="s">
        <v>34</v>
      </c>
      <c r="C12" s="14" t="s">
        <v>20</v>
      </c>
      <c r="D12" s="14" t="s">
        <v>30</v>
      </c>
      <c r="E12" s="14" t="s">
        <v>35</v>
      </c>
      <c r="F12" s="15">
        <v>40.4</v>
      </c>
      <c r="G12" s="16">
        <v>81.92</v>
      </c>
      <c r="H12" s="16">
        <f t="shared" si="1"/>
        <v>32.768</v>
      </c>
      <c r="I12" s="16">
        <f t="shared" si="2"/>
        <v>73.168</v>
      </c>
      <c r="J12" s="19">
        <f>COUNTIFS(E:E,E12,I:I,"&gt;"&amp;I12)+1</f>
        <v>1</v>
      </c>
      <c r="K12" s="20" t="s">
        <v>18</v>
      </c>
      <c r="L12" s="21"/>
    </row>
    <row r="13" ht="25" customHeight="1" spans="1:12">
      <c r="A13" s="13">
        <f t="shared" si="0"/>
        <v>10</v>
      </c>
      <c r="B13" s="14" t="s">
        <v>36</v>
      </c>
      <c r="C13" s="14" t="s">
        <v>15</v>
      </c>
      <c r="D13" s="14" t="s">
        <v>30</v>
      </c>
      <c r="E13" s="14" t="s">
        <v>35</v>
      </c>
      <c r="F13" s="15">
        <v>38.9</v>
      </c>
      <c r="G13" s="16">
        <v>79.32</v>
      </c>
      <c r="H13" s="16">
        <f t="shared" si="1"/>
        <v>31.728</v>
      </c>
      <c r="I13" s="16">
        <f t="shared" si="2"/>
        <v>70.628</v>
      </c>
      <c r="J13" s="19">
        <f>COUNTIFS(E:E,E13,I:I,"&gt;"&amp;I13)+1</f>
        <v>2</v>
      </c>
      <c r="K13" s="20" t="s">
        <v>21</v>
      </c>
      <c r="L13" s="21"/>
    </row>
    <row r="14" ht="25" customHeight="1" spans="1:12">
      <c r="A14" s="13">
        <f t="shared" si="0"/>
        <v>11</v>
      </c>
      <c r="B14" s="14" t="s">
        <v>37</v>
      </c>
      <c r="C14" s="14" t="s">
        <v>15</v>
      </c>
      <c r="D14" s="14" t="s">
        <v>30</v>
      </c>
      <c r="E14" s="14" t="s">
        <v>38</v>
      </c>
      <c r="F14" s="15">
        <v>40.4</v>
      </c>
      <c r="G14" s="16">
        <v>82.84</v>
      </c>
      <c r="H14" s="16">
        <f t="shared" si="1"/>
        <v>33.136</v>
      </c>
      <c r="I14" s="16">
        <f t="shared" si="2"/>
        <v>73.536</v>
      </c>
      <c r="J14" s="19">
        <f>COUNTIFS(E:E,E14,I:I,"&gt;"&amp;I14)+1</f>
        <v>1</v>
      </c>
      <c r="K14" s="20" t="s">
        <v>18</v>
      </c>
      <c r="L14" s="22"/>
    </row>
    <row r="15" ht="25" customHeight="1" spans="1:12">
      <c r="A15" s="13">
        <f t="shared" si="0"/>
        <v>12</v>
      </c>
      <c r="B15" s="14" t="s">
        <v>39</v>
      </c>
      <c r="C15" s="14" t="s">
        <v>15</v>
      </c>
      <c r="D15" s="14" t="s">
        <v>30</v>
      </c>
      <c r="E15" s="14" t="s">
        <v>38</v>
      </c>
      <c r="F15" s="15">
        <v>41.4</v>
      </c>
      <c r="G15" s="16">
        <v>79.14</v>
      </c>
      <c r="H15" s="16">
        <f t="shared" si="1"/>
        <v>31.656</v>
      </c>
      <c r="I15" s="16">
        <f t="shared" si="2"/>
        <v>73.056</v>
      </c>
      <c r="J15" s="19">
        <f>COUNTIFS(E:E,E15,I:I,"&gt;"&amp;I15)+1</f>
        <v>2</v>
      </c>
      <c r="K15" s="20" t="s">
        <v>18</v>
      </c>
      <c r="L15" s="22"/>
    </row>
    <row r="16" ht="25" customHeight="1" spans="1:12">
      <c r="A16" s="13">
        <f t="shared" si="0"/>
        <v>13</v>
      </c>
      <c r="B16" s="14" t="s">
        <v>40</v>
      </c>
      <c r="C16" s="14" t="s">
        <v>15</v>
      </c>
      <c r="D16" s="14" t="s">
        <v>30</v>
      </c>
      <c r="E16" s="14" t="s">
        <v>38</v>
      </c>
      <c r="F16" s="15">
        <v>41.1</v>
      </c>
      <c r="G16" s="16">
        <v>75.08</v>
      </c>
      <c r="H16" s="16">
        <f t="shared" si="1"/>
        <v>30.032</v>
      </c>
      <c r="I16" s="16">
        <f t="shared" si="2"/>
        <v>71.132</v>
      </c>
      <c r="J16" s="19">
        <f>COUNTIFS(E:E,E16,I:I,"&gt;"&amp;I16)+1</f>
        <v>3</v>
      </c>
      <c r="K16" s="20" t="s">
        <v>21</v>
      </c>
      <c r="L16" s="21"/>
    </row>
    <row r="17" ht="25" customHeight="1" spans="1:12">
      <c r="A17" s="13">
        <f t="shared" ref="A15:A24" si="3">ROW()-3</f>
        <v>14</v>
      </c>
      <c r="B17" s="14" t="s">
        <v>41</v>
      </c>
      <c r="C17" s="14" t="s">
        <v>15</v>
      </c>
      <c r="D17" s="14" t="s">
        <v>42</v>
      </c>
      <c r="E17" s="14" t="s">
        <v>43</v>
      </c>
      <c r="F17" s="15">
        <v>40.4</v>
      </c>
      <c r="G17" s="16">
        <v>80.28</v>
      </c>
      <c r="H17" s="16">
        <f t="shared" si="1"/>
        <v>32.112</v>
      </c>
      <c r="I17" s="16">
        <f t="shared" si="2"/>
        <v>72.512</v>
      </c>
      <c r="J17" s="19">
        <f>COUNTIFS(E:E,E17,I:I,"&gt;"&amp;I17)+1</f>
        <v>1</v>
      </c>
      <c r="K17" s="20" t="s">
        <v>18</v>
      </c>
      <c r="L17" s="21"/>
    </row>
    <row r="18" ht="25" customHeight="1" spans="1:12">
      <c r="A18" s="13">
        <f t="shared" si="3"/>
        <v>15</v>
      </c>
      <c r="B18" s="14" t="s">
        <v>44</v>
      </c>
      <c r="C18" s="14" t="s">
        <v>20</v>
      </c>
      <c r="D18" s="14" t="s">
        <v>42</v>
      </c>
      <c r="E18" s="14" t="s">
        <v>43</v>
      </c>
      <c r="F18" s="15">
        <v>39.9</v>
      </c>
      <c r="G18" s="16">
        <v>80.6</v>
      </c>
      <c r="H18" s="16">
        <f t="shared" si="1"/>
        <v>32.24</v>
      </c>
      <c r="I18" s="16">
        <f t="shared" si="2"/>
        <v>72.14</v>
      </c>
      <c r="J18" s="19">
        <f>COUNTIFS(E:E,E18,I:I,"&gt;"&amp;I18)+1</f>
        <v>2</v>
      </c>
      <c r="K18" s="20" t="s">
        <v>21</v>
      </c>
      <c r="L18" s="21"/>
    </row>
    <row r="19" ht="25" customHeight="1" spans="1:12">
      <c r="A19" s="13">
        <f t="shared" si="3"/>
        <v>16</v>
      </c>
      <c r="B19" s="14" t="s">
        <v>45</v>
      </c>
      <c r="C19" s="14" t="s">
        <v>20</v>
      </c>
      <c r="D19" s="14" t="s">
        <v>42</v>
      </c>
      <c r="E19" s="14" t="s">
        <v>43</v>
      </c>
      <c r="F19" s="15">
        <v>39.3</v>
      </c>
      <c r="G19" s="16">
        <v>80.68</v>
      </c>
      <c r="H19" s="16">
        <f t="shared" si="1"/>
        <v>32.272</v>
      </c>
      <c r="I19" s="16">
        <f t="shared" si="2"/>
        <v>71.572</v>
      </c>
      <c r="J19" s="19">
        <f>COUNTIFS(E:E,E19,I:I,"&gt;"&amp;I19)+1</f>
        <v>3</v>
      </c>
      <c r="K19" s="20" t="s">
        <v>21</v>
      </c>
      <c r="L19" s="22"/>
    </row>
    <row r="20" ht="25" customHeight="1" spans="1:12">
      <c r="A20" s="13">
        <f t="shared" si="3"/>
        <v>17</v>
      </c>
      <c r="B20" s="14" t="s">
        <v>46</v>
      </c>
      <c r="C20" s="14" t="s">
        <v>15</v>
      </c>
      <c r="D20" s="14" t="s">
        <v>47</v>
      </c>
      <c r="E20" s="14" t="s">
        <v>48</v>
      </c>
      <c r="F20" s="15">
        <v>41.1</v>
      </c>
      <c r="G20" s="16">
        <v>83.8</v>
      </c>
      <c r="H20" s="16">
        <f t="shared" si="1"/>
        <v>33.52</v>
      </c>
      <c r="I20" s="16">
        <f t="shared" si="2"/>
        <v>74.62</v>
      </c>
      <c r="J20" s="19">
        <f>COUNTIFS(E:E,E20,I:I,"&gt;"&amp;I20)+1</f>
        <v>1</v>
      </c>
      <c r="K20" s="20" t="s">
        <v>18</v>
      </c>
      <c r="L20" s="21"/>
    </row>
    <row r="21" ht="25" customHeight="1" spans="1:12">
      <c r="A21" s="13">
        <f t="shared" si="3"/>
        <v>18</v>
      </c>
      <c r="B21" s="14" t="s">
        <v>49</v>
      </c>
      <c r="C21" s="14" t="s">
        <v>15</v>
      </c>
      <c r="D21" s="14" t="s">
        <v>47</v>
      </c>
      <c r="E21" s="14" t="s">
        <v>48</v>
      </c>
      <c r="F21" s="15">
        <v>40.4</v>
      </c>
      <c r="G21" s="16">
        <v>85.26</v>
      </c>
      <c r="H21" s="16">
        <f t="shared" si="1"/>
        <v>34.104</v>
      </c>
      <c r="I21" s="16">
        <f t="shared" si="2"/>
        <v>74.504</v>
      </c>
      <c r="J21" s="19">
        <f>COUNTIFS(E:E,E21,I:I,"&gt;"&amp;I21)+1</f>
        <v>2</v>
      </c>
      <c r="K21" s="20" t="s">
        <v>21</v>
      </c>
      <c r="L21" s="21"/>
    </row>
    <row r="22" ht="25" customHeight="1" spans="1:12">
      <c r="A22" s="13">
        <f t="shared" si="3"/>
        <v>19</v>
      </c>
      <c r="B22" s="14" t="s">
        <v>50</v>
      </c>
      <c r="C22" s="14" t="s">
        <v>15</v>
      </c>
      <c r="D22" s="14" t="s">
        <v>47</v>
      </c>
      <c r="E22" s="14" t="s">
        <v>48</v>
      </c>
      <c r="F22" s="15">
        <v>41.1</v>
      </c>
      <c r="G22" s="16">
        <v>83.14</v>
      </c>
      <c r="H22" s="16">
        <f t="shared" si="1"/>
        <v>33.256</v>
      </c>
      <c r="I22" s="16">
        <f t="shared" si="2"/>
        <v>74.356</v>
      </c>
      <c r="J22" s="19">
        <f>COUNTIFS(E:E,E22,I:I,"&gt;"&amp;I22)+1</f>
        <v>3</v>
      </c>
      <c r="K22" s="20" t="s">
        <v>21</v>
      </c>
      <c r="L22" s="22"/>
    </row>
    <row r="23" ht="25" customHeight="1" spans="1:12">
      <c r="A23" s="13">
        <f t="shared" si="3"/>
        <v>20</v>
      </c>
      <c r="B23" s="14" t="s">
        <v>51</v>
      </c>
      <c r="C23" s="14" t="s">
        <v>15</v>
      </c>
      <c r="D23" s="14" t="s">
        <v>52</v>
      </c>
      <c r="E23" s="14" t="s">
        <v>53</v>
      </c>
      <c r="F23" s="15">
        <v>39.9</v>
      </c>
      <c r="G23" s="16">
        <v>85.06</v>
      </c>
      <c r="H23" s="16">
        <f t="shared" si="1"/>
        <v>34.024</v>
      </c>
      <c r="I23" s="16">
        <f t="shared" si="2"/>
        <v>73.924</v>
      </c>
      <c r="J23" s="19">
        <f>COUNTIFS(E:E,E23,I:I,"&gt;"&amp;I23)+1</f>
        <v>1</v>
      </c>
      <c r="K23" s="20" t="s">
        <v>18</v>
      </c>
      <c r="L23" s="21"/>
    </row>
    <row r="24" ht="25" customHeight="1" spans="1:12">
      <c r="A24" s="13">
        <f t="shared" si="3"/>
        <v>21</v>
      </c>
      <c r="B24" s="14" t="s">
        <v>54</v>
      </c>
      <c r="C24" s="14" t="s">
        <v>20</v>
      </c>
      <c r="D24" s="14" t="s">
        <v>52</v>
      </c>
      <c r="E24" s="14" t="s">
        <v>53</v>
      </c>
      <c r="F24" s="15">
        <v>38.3</v>
      </c>
      <c r="G24" s="16">
        <v>78.62</v>
      </c>
      <c r="H24" s="16">
        <f t="shared" si="1"/>
        <v>31.448</v>
      </c>
      <c r="I24" s="16">
        <f t="shared" si="2"/>
        <v>69.748</v>
      </c>
      <c r="J24" s="19">
        <f>COUNTIFS(E:E,E24,I:I,"&gt;"&amp;I24)+1</f>
        <v>2</v>
      </c>
      <c r="K24" s="20" t="s">
        <v>21</v>
      </c>
      <c r="L24" s="21"/>
    </row>
    <row r="25" ht="25" customHeight="1" spans="1:12">
      <c r="A25" s="13">
        <f t="shared" ref="A25:A34" si="4">ROW()-3</f>
        <v>22</v>
      </c>
      <c r="B25" s="14" t="s">
        <v>55</v>
      </c>
      <c r="C25" s="14" t="s">
        <v>20</v>
      </c>
      <c r="D25" s="14" t="s">
        <v>52</v>
      </c>
      <c r="E25" s="14" t="s">
        <v>53</v>
      </c>
      <c r="F25" s="15">
        <v>37.4</v>
      </c>
      <c r="G25" s="16">
        <v>72.44</v>
      </c>
      <c r="H25" s="16">
        <f t="shared" si="1"/>
        <v>28.976</v>
      </c>
      <c r="I25" s="16">
        <f t="shared" si="2"/>
        <v>66.376</v>
      </c>
      <c r="J25" s="19">
        <f>COUNTIFS(E:E,E25,I:I,"&gt;"&amp;I25)+1</f>
        <v>3</v>
      </c>
      <c r="K25" s="20" t="s">
        <v>21</v>
      </c>
      <c r="L25" s="21"/>
    </row>
    <row r="26" ht="25" customHeight="1" spans="1:12">
      <c r="A26" s="13">
        <f t="shared" si="4"/>
        <v>23</v>
      </c>
      <c r="B26" s="14" t="s">
        <v>56</v>
      </c>
      <c r="C26" s="14" t="s">
        <v>15</v>
      </c>
      <c r="D26" s="14" t="s">
        <v>57</v>
      </c>
      <c r="E26" s="14" t="s">
        <v>58</v>
      </c>
      <c r="F26" s="15">
        <v>37.3</v>
      </c>
      <c r="G26" s="16">
        <v>80.04</v>
      </c>
      <c r="H26" s="16">
        <f t="shared" si="1"/>
        <v>32.016</v>
      </c>
      <c r="I26" s="16">
        <f t="shared" si="2"/>
        <v>69.316</v>
      </c>
      <c r="J26" s="19">
        <f>COUNTIFS(E:E,E26,I:I,"&gt;"&amp;I26)+1</f>
        <v>1</v>
      </c>
      <c r="K26" s="20" t="s">
        <v>18</v>
      </c>
      <c r="L26" s="21"/>
    </row>
    <row r="27" ht="25" customHeight="1" spans="1:12">
      <c r="A27" s="13">
        <f t="shared" si="4"/>
        <v>24</v>
      </c>
      <c r="B27" s="14" t="s">
        <v>59</v>
      </c>
      <c r="C27" s="14" t="s">
        <v>15</v>
      </c>
      <c r="D27" s="14" t="s">
        <v>57</v>
      </c>
      <c r="E27" s="14" t="s">
        <v>58</v>
      </c>
      <c r="F27" s="15">
        <v>36.9</v>
      </c>
      <c r="G27" s="16">
        <v>74.2</v>
      </c>
      <c r="H27" s="16">
        <f t="shared" si="1"/>
        <v>29.68</v>
      </c>
      <c r="I27" s="16">
        <f t="shared" si="2"/>
        <v>66.58</v>
      </c>
      <c r="J27" s="19">
        <f>COUNTIFS(E:E,E27,I:I,"&gt;"&amp;I27)+1</f>
        <v>2</v>
      </c>
      <c r="K27" s="20" t="s">
        <v>21</v>
      </c>
      <c r="L27" s="21"/>
    </row>
    <row r="28" ht="25" customHeight="1" spans="1:12">
      <c r="A28" s="13">
        <f t="shared" si="4"/>
        <v>25</v>
      </c>
      <c r="B28" s="14" t="s">
        <v>60</v>
      </c>
      <c r="C28" s="14" t="s">
        <v>15</v>
      </c>
      <c r="D28" s="14" t="s">
        <v>57</v>
      </c>
      <c r="E28" s="14" t="s">
        <v>58</v>
      </c>
      <c r="F28" s="15">
        <v>36.2</v>
      </c>
      <c r="G28" s="16">
        <v>74.28</v>
      </c>
      <c r="H28" s="16">
        <f t="shared" si="1"/>
        <v>29.712</v>
      </c>
      <c r="I28" s="16">
        <f t="shared" si="2"/>
        <v>65.912</v>
      </c>
      <c r="J28" s="19">
        <f>COUNTIFS(E:E,E28,I:I,"&gt;"&amp;I28)+1</f>
        <v>3</v>
      </c>
      <c r="K28" s="20" t="s">
        <v>21</v>
      </c>
      <c r="L28" s="21"/>
    </row>
    <row r="29" ht="25" customHeight="1" spans="1:12">
      <c r="A29" s="13">
        <f t="shared" si="4"/>
        <v>26</v>
      </c>
      <c r="B29" s="14" t="s">
        <v>61</v>
      </c>
      <c r="C29" s="14" t="s">
        <v>15</v>
      </c>
      <c r="D29" s="14" t="s">
        <v>62</v>
      </c>
      <c r="E29" s="14" t="s">
        <v>63</v>
      </c>
      <c r="F29" s="15">
        <v>40.6</v>
      </c>
      <c r="G29" s="16">
        <v>83.62</v>
      </c>
      <c r="H29" s="16">
        <f t="shared" si="1"/>
        <v>33.448</v>
      </c>
      <c r="I29" s="16">
        <f t="shared" si="2"/>
        <v>74.048</v>
      </c>
      <c r="J29" s="19">
        <f>COUNTIFS(E:E,E29,I:I,"&gt;"&amp;I29)+1</f>
        <v>1</v>
      </c>
      <c r="K29" s="20" t="s">
        <v>18</v>
      </c>
      <c r="L29" s="21"/>
    </row>
    <row r="30" ht="25" customHeight="1" spans="1:12">
      <c r="A30" s="13">
        <f t="shared" si="4"/>
        <v>27</v>
      </c>
      <c r="B30" s="14" t="s">
        <v>64</v>
      </c>
      <c r="C30" s="14" t="s">
        <v>20</v>
      </c>
      <c r="D30" s="14" t="s">
        <v>62</v>
      </c>
      <c r="E30" s="14" t="s">
        <v>63</v>
      </c>
      <c r="F30" s="15">
        <v>36.3</v>
      </c>
      <c r="G30" s="16">
        <v>78.32</v>
      </c>
      <c r="H30" s="16">
        <f t="shared" si="1"/>
        <v>31.328</v>
      </c>
      <c r="I30" s="16">
        <f t="shared" si="2"/>
        <v>67.628</v>
      </c>
      <c r="J30" s="19">
        <f>COUNTIFS(E:E,E30,I:I,"&gt;"&amp;I30)+1</f>
        <v>2</v>
      </c>
      <c r="K30" s="20" t="s">
        <v>21</v>
      </c>
      <c r="L30" s="21"/>
    </row>
    <row r="31" ht="25" customHeight="1" spans="1:12">
      <c r="A31" s="13">
        <f t="shared" si="4"/>
        <v>28</v>
      </c>
      <c r="B31" s="14" t="s">
        <v>65</v>
      </c>
      <c r="C31" s="14" t="s">
        <v>20</v>
      </c>
      <c r="D31" s="14" t="s">
        <v>62</v>
      </c>
      <c r="E31" s="14" t="s">
        <v>63</v>
      </c>
      <c r="F31" s="15">
        <v>37</v>
      </c>
      <c r="G31" s="16">
        <v>72.42</v>
      </c>
      <c r="H31" s="16">
        <f t="shared" si="1"/>
        <v>28.968</v>
      </c>
      <c r="I31" s="16">
        <f t="shared" si="2"/>
        <v>65.968</v>
      </c>
      <c r="J31" s="19">
        <f>COUNTIFS(E:E,E31,I:I,"&gt;"&amp;I31)+1</f>
        <v>3</v>
      </c>
      <c r="K31" s="20" t="s">
        <v>21</v>
      </c>
      <c r="L31" s="21"/>
    </row>
    <row r="32" ht="25" customHeight="1" spans="1:12">
      <c r="A32" s="13">
        <f t="shared" si="4"/>
        <v>29</v>
      </c>
      <c r="B32" s="14" t="s">
        <v>66</v>
      </c>
      <c r="C32" s="14" t="s">
        <v>20</v>
      </c>
      <c r="D32" s="14" t="s">
        <v>62</v>
      </c>
      <c r="E32" s="14" t="s">
        <v>63</v>
      </c>
      <c r="F32" s="15">
        <v>36.3</v>
      </c>
      <c r="G32" s="16">
        <v>68.66</v>
      </c>
      <c r="H32" s="16">
        <f t="shared" si="1"/>
        <v>27.464</v>
      </c>
      <c r="I32" s="16">
        <f t="shared" si="2"/>
        <v>63.764</v>
      </c>
      <c r="J32" s="19">
        <f>COUNTIFS(E:E,E32,I:I,"&gt;"&amp;I32)+1</f>
        <v>4</v>
      </c>
      <c r="K32" s="20" t="s">
        <v>21</v>
      </c>
      <c r="L32" s="21"/>
    </row>
    <row r="33" ht="25" customHeight="1" spans="1:12">
      <c r="A33" s="13">
        <f t="shared" si="4"/>
        <v>30</v>
      </c>
      <c r="B33" s="14" t="s">
        <v>67</v>
      </c>
      <c r="C33" s="14" t="s">
        <v>20</v>
      </c>
      <c r="D33" s="14" t="s">
        <v>68</v>
      </c>
      <c r="E33" s="14" t="s">
        <v>69</v>
      </c>
      <c r="F33" s="15">
        <v>39.7</v>
      </c>
      <c r="G33" s="16">
        <v>83.54</v>
      </c>
      <c r="H33" s="16">
        <f t="shared" si="1"/>
        <v>33.416</v>
      </c>
      <c r="I33" s="16">
        <f t="shared" si="2"/>
        <v>73.116</v>
      </c>
      <c r="J33" s="19">
        <f>COUNTIFS(E:E,E33,I:I,"&gt;"&amp;I33)+1</f>
        <v>1</v>
      </c>
      <c r="K33" s="20" t="s">
        <v>18</v>
      </c>
      <c r="L33" s="21"/>
    </row>
    <row r="34" ht="25" customHeight="1" spans="1:12">
      <c r="A34" s="13">
        <f t="shared" si="4"/>
        <v>31</v>
      </c>
      <c r="B34" s="14" t="s">
        <v>70</v>
      </c>
      <c r="C34" s="14" t="s">
        <v>20</v>
      </c>
      <c r="D34" s="14" t="s">
        <v>68</v>
      </c>
      <c r="E34" s="14" t="s">
        <v>69</v>
      </c>
      <c r="F34" s="15">
        <v>35.7</v>
      </c>
      <c r="G34" s="16">
        <v>74.02</v>
      </c>
      <c r="H34" s="16">
        <f t="shared" si="1"/>
        <v>29.608</v>
      </c>
      <c r="I34" s="16">
        <f t="shared" si="2"/>
        <v>65.308</v>
      </c>
      <c r="J34" s="19">
        <f>COUNTIFS(E:E,E34,I:I,"&gt;"&amp;I34)+1</f>
        <v>2</v>
      </c>
      <c r="K34" s="20" t="s">
        <v>21</v>
      </c>
      <c r="L34" s="21"/>
    </row>
    <row r="35" customFormat="1" ht="25" customHeight="1" spans="1:12">
      <c r="A35" s="13">
        <f t="shared" ref="A35:A44" si="5">ROW()-3</f>
        <v>32</v>
      </c>
      <c r="B35" s="14" t="s">
        <v>71</v>
      </c>
      <c r="C35" s="14" t="s">
        <v>15</v>
      </c>
      <c r="D35" s="14" t="s">
        <v>68</v>
      </c>
      <c r="E35" s="14">
        <v>1105012</v>
      </c>
      <c r="F35" s="15">
        <v>34.7</v>
      </c>
      <c r="G35" s="16">
        <v>72.36</v>
      </c>
      <c r="H35" s="16">
        <f t="shared" si="1"/>
        <v>28.944</v>
      </c>
      <c r="I35" s="16">
        <f t="shared" si="2"/>
        <v>63.644</v>
      </c>
      <c r="J35" s="19">
        <f>COUNTIFS(E:E,E35,I:I,"&gt;"&amp;I35)+1</f>
        <v>3</v>
      </c>
      <c r="K35" s="20" t="s">
        <v>21</v>
      </c>
      <c r="L35" s="21"/>
    </row>
    <row r="36" ht="25" customHeight="1" spans="1:12">
      <c r="A36" s="13">
        <f t="shared" si="5"/>
        <v>33</v>
      </c>
      <c r="B36" s="14" t="s">
        <v>72</v>
      </c>
      <c r="C36" s="14" t="s">
        <v>15</v>
      </c>
      <c r="D36" s="14" t="s">
        <v>73</v>
      </c>
      <c r="E36" s="14" t="s">
        <v>74</v>
      </c>
      <c r="F36" s="15">
        <v>36.1</v>
      </c>
      <c r="G36" s="16">
        <v>81.76</v>
      </c>
      <c r="H36" s="16">
        <f t="shared" si="1"/>
        <v>32.704</v>
      </c>
      <c r="I36" s="16">
        <f t="shared" si="2"/>
        <v>68.804</v>
      </c>
      <c r="J36" s="19">
        <f>COUNTIFS(E:E,E36,I:I,"&gt;"&amp;I36)+1</f>
        <v>1</v>
      </c>
      <c r="K36" s="20" t="s">
        <v>18</v>
      </c>
      <c r="L36" s="21"/>
    </row>
    <row r="37" ht="25" customHeight="1" spans="1:12">
      <c r="A37" s="13">
        <f t="shared" si="5"/>
        <v>34</v>
      </c>
      <c r="B37" s="14" t="s">
        <v>75</v>
      </c>
      <c r="C37" s="14" t="s">
        <v>20</v>
      </c>
      <c r="D37" s="14" t="s">
        <v>73</v>
      </c>
      <c r="E37" s="14" t="s">
        <v>74</v>
      </c>
      <c r="F37" s="15">
        <v>36.1</v>
      </c>
      <c r="G37" s="16">
        <v>70.56</v>
      </c>
      <c r="H37" s="16">
        <f t="shared" si="1"/>
        <v>28.224</v>
      </c>
      <c r="I37" s="16">
        <f t="shared" si="2"/>
        <v>64.324</v>
      </c>
      <c r="J37" s="19">
        <f>COUNTIFS(E:E,E37,I:I,"&gt;"&amp;I37)+1</f>
        <v>2</v>
      </c>
      <c r="K37" s="20" t="s">
        <v>21</v>
      </c>
      <c r="L37" s="21"/>
    </row>
    <row r="38" ht="25" customHeight="1" spans="1:12">
      <c r="A38" s="13">
        <f t="shared" si="5"/>
        <v>35</v>
      </c>
      <c r="B38" s="14" t="s">
        <v>76</v>
      </c>
      <c r="C38" s="14" t="s">
        <v>20</v>
      </c>
      <c r="D38" s="14" t="s">
        <v>77</v>
      </c>
      <c r="E38" s="14" t="s">
        <v>78</v>
      </c>
      <c r="F38" s="15">
        <v>44.9</v>
      </c>
      <c r="G38" s="16">
        <v>81.32</v>
      </c>
      <c r="H38" s="16">
        <f t="shared" si="1"/>
        <v>32.528</v>
      </c>
      <c r="I38" s="16">
        <f t="shared" si="2"/>
        <v>77.428</v>
      </c>
      <c r="J38" s="19">
        <f>COUNTIFS(E:E,E38,I:I,"&gt;"&amp;I38)+1</f>
        <v>1</v>
      </c>
      <c r="K38" s="20" t="s">
        <v>18</v>
      </c>
      <c r="L38" s="21"/>
    </row>
    <row r="39" ht="25" customHeight="1" spans="1:12">
      <c r="A39" s="13">
        <f t="shared" si="5"/>
        <v>36</v>
      </c>
      <c r="B39" s="14" t="s">
        <v>79</v>
      </c>
      <c r="C39" s="14" t="s">
        <v>20</v>
      </c>
      <c r="D39" s="14" t="s">
        <v>77</v>
      </c>
      <c r="E39" s="14" t="s">
        <v>78</v>
      </c>
      <c r="F39" s="15">
        <v>43.7</v>
      </c>
      <c r="G39" s="16">
        <v>72.4</v>
      </c>
      <c r="H39" s="16">
        <f t="shared" si="1"/>
        <v>28.96</v>
      </c>
      <c r="I39" s="16">
        <f t="shared" si="2"/>
        <v>72.66</v>
      </c>
      <c r="J39" s="19">
        <f>COUNTIFS(E:E,E39,I:I,"&gt;"&amp;I39)+1</f>
        <v>2</v>
      </c>
      <c r="K39" s="20" t="s">
        <v>21</v>
      </c>
      <c r="L39" s="21"/>
    </row>
    <row r="40" ht="25" customHeight="1" spans="1:12">
      <c r="A40" s="13">
        <f t="shared" si="5"/>
        <v>37</v>
      </c>
      <c r="B40" s="14" t="s">
        <v>80</v>
      </c>
      <c r="C40" s="14" t="s">
        <v>20</v>
      </c>
      <c r="D40" s="14" t="s">
        <v>77</v>
      </c>
      <c r="E40" s="14" t="s">
        <v>78</v>
      </c>
      <c r="F40" s="15">
        <v>42.4</v>
      </c>
      <c r="G40" s="16">
        <v>71.2</v>
      </c>
      <c r="H40" s="16">
        <f t="shared" si="1"/>
        <v>28.48</v>
      </c>
      <c r="I40" s="16">
        <f t="shared" si="2"/>
        <v>70.88</v>
      </c>
      <c r="J40" s="19">
        <f>COUNTIFS(E:E,E40,I:I,"&gt;"&amp;I40)+1</f>
        <v>3</v>
      </c>
      <c r="K40" s="20" t="s">
        <v>21</v>
      </c>
      <c r="L40" s="21"/>
    </row>
    <row r="41" ht="25" customHeight="1" spans="1:12">
      <c r="A41" s="13">
        <f t="shared" si="5"/>
        <v>38</v>
      </c>
      <c r="B41" s="14" t="s">
        <v>81</v>
      </c>
      <c r="C41" s="14" t="s">
        <v>20</v>
      </c>
      <c r="D41" s="14" t="s">
        <v>82</v>
      </c>
      <c r="E41" s="14" t="s">
        <v>83</v>
      </c>
      <c r="F41" s="15">
        <v>41.3</v>
      </c>
      <c r="G41" s="16">
        <v>82.34</v>
      </c>
      <c r="H41" s="16">
        <f t="shared" si="1"/>
        <v>32.936</v>
      </c>
      <c r="I41" s="16">
        <f t="shared" si="2"/>
        <v>74.236</v>
      </c>
      <c r="J41" s="19">
        <f>COUNTIFS(E:E,E41,I:I,"&gt;"&amp;I41)+1</f>
        <v>1</v>
      </c>
      <c r="K41" s="20" t="s">
        <v>18</v>
      </c>
      <c r="L41" s="21"/>
    </row>
    <row r="42" ht="25" customHeight="1" spans="1:12">
      <c r="A42" s="13">
        <f t="shared" si="5"/>
        <v>39</v>
      </c>
      <c r="B42" s="14" t="s">
        <v>84</v>
      </c>
      <c r="C42" s="14" t="s">
        <v>20</v>
      </c>
      <c r="D42" s="14" t="s">
        <v>82</v>
      </c>
      <c r="E42" s="14" t="s">
        <v>83</v>
      </c>
      <c r="F42" s="15">
        <v>40.1</v>
      </c>
      <c r="G42" s="16">
        <v>76.68</v>
      </c>
      <c r="H42" s="16">
        <f t="shared" si="1"/>
        <v>30.672</v>
      </c>
      <c r="I42" s="16">
        <f t="shared" si="2"/>
        <v>70.772</v>
      </c>
      <c r="J42" s="19">
        <f>COUNTIFS(E:E,E42,I:I,"&gt;"&amp;I42)+1</f>
        <v>2</v>
      </c>
      <c r="K42" s="20" t="s">
        <v>21</v>
      </c>
      <c r="L42" s="21"/>
    </row>
    <row r="43" ht="25" customHeight="1" spans="1:12">
      <c r="A43" s="13">
        <f t="shared" si="5"/>
        <v>40</v>
      </c>
      <c r="B43" s="14" t="s">
        <v>85</v>
      </c>
      <c r="C43" s="14" t="s">
        <v>20</v>
      </c>
      <c r="D43" s="14" t="s">
        <v>82</v>
      </c>
      <c r="E43" s="14" t="s">
        <v>83</v>
      </c>
      <c r="F43" s="15">
        <v>37.8</v>
      </c>
      <c r="G43" s="16">
        <v>75.68</v>
      </c>
      <c r="H43" s="16">
        <f t="shared" si="1"/>
        <v>30.272</v>
      </c>
      <c r="I43" s="16">
        <f t="shared" si="2"/>
        <v>68.072</v>
      </c>
      <c r="J43" s="19">
        <f>COUNTIFS(E:E,E43,I:I,"&gt;"&amp;I43)+1</f>
        <v>3</v>
      </c>
      <c r="K43" s="20" t="s">
        <v>21</v>
      </c>
      <c r="L43" s="21"/>
    </row>
    <row r="44" ht="25" customHeight="1" spans="1:12">
      <c r="A44" s="13">
        <f t="shared" si="5"/>
        <v>41</v>
      </c>
      <c r="B44" s="14" t="s">
        <v>86</v>
      </c>
      <c r="C44" s="14" t="s">
        <v>15</v>
      </c>
      <c r="D44" s="14" t="s">
        <v>87</v>
      </c>
      <c r="E44" s="14" t="s">
        <v>88</v>
      </c>
      <c r="F44" s="15">
        <v>39.2</v>
      </c>
      <c r="G44" s="16">
        <v>83.46</v>
      </c>
      <c r="H44" s="16">
        <f t="shared" si="1"/>
        <v>33.384</v>
      </c>
      <c r="I44" s="16">
        <f t="shared" si="2"/>
        <v>72.584</v>
      </c>
      <c r="J44" s="19">
        <f>COUNTIFS(E:E,E44,I:I,"&gt;"&amp;I44)+1</f>
        <v>1</v>
      </c>
      <c r="K44" s="20" t="s">
        <v>18</v>
      </c>
      <c r="L44" s="21"/>
    </row>
    <row r="45" ht="25" customHeight="1" spans="1:12">
      <c r="A45" s="13">
        <f t="shared" ref="A45:A54" si="6">ROW()-3</f>
        <v>42</v>
      </c>
      <c r="B45" s="14" t="s">
        <v>89</v>
      </c>
      <c r="C45" s="14" t="s">
        <v>15</v>
      </c>
      <c r="D45" s="14" t="s">
        <v>87</v>
      </c>
      <c r="E45" s="14" t="s">
        <v>88</v>
      </c>
      <c r="F45" s="15">
        <v>39</v>
      </c>
      <c r="G45" s="16">
        <v>81.22</v>
      </c>
      <c r="H45" s="16">
        <f t="shared" si="1"/>
        <v>32.488</v>
      </c>
      <c r="I45" s="16">
        <f t="shared" si="2"/>
        <v>71.488</v>
      </c>
      <c r="J45" s="19">
        <f>COUNTIFS(E:E,E45,I:I,"&gt;"&amp;I45)+1</f>
        <v>2</v>
      </c>
      <c r="K45" s="20" t="s">
        <v>21</v>
      </c>
      <c r="L45" s="21"/>
    </row>
    <row r="46" ht="25" customHeight="1" spans="1:12">
      <c r="A46" s="13">
        <f t="shared" si="6"/>
        <v>43</v>
      </c>
      <c r="B46" s="14" t="s">
        <v>90</v>
      </c>
      <c r="C46" s="14" t="s">
        <v>20</v>
      </c>
      <c r="D46" s="14" t="s">
        <v>87</v>
      </c>
      <c r="E46" s="14" t="s">
        <v>88</v>
      </c>
      <c r="F46" s="15">
        <v>38.6</v>
      </c>
      <c r="G46" s="16">
        <v>73.9</v>
      </c>
      <c r="H46" s="16">
        <f t="shared" si="1"/>
        <v>29.56</v>
      </c>
      <c r="I46" s="16">
        <f t="shared" si="2"/>
        <v>68.16</v>
      </c>
      <c r="J46" s="19">
        <f>COUNTIFS(E:E,E46,I:I,"&gt;"&amp;I46)+1</f>
        <v>3</v>
      </c>
      <c r="K46" s="20" t="s">
        <v>21</v>
      </c>
      <c r="L46" s="21"/>
    </row>
    <row r="47" ht="25" customHeight="1" spans="1:12">
      <c r="A47" s="13">
        <f t="shared" si="6"/>
        <v>44</v>
      </c>
      <c r="B47" s="14" t="s">
        <v>91</v>
      </c>
      <c r="C47" s="14" t="s">
        <v>20</v>
      </c>
      <c r="D47" s="14" t="s">
        <v>92</v>
      </c>
      <c r="E47" s="14" t="s">
        <v>93</v>
      </c>
      <c r="F47" s="15">
        <v>38.4</v>
      </c>
      <c r="G47" s="16">
        <v>75.86</v>
      </c>
      <c r="H47" s="16">
        <f t="shared" si="1"/>
        <v>30.344</v>
      </c>
      <c r="I47" s="16">
        <f t="shared" si="2"/>
        <v>68.744</v>
      </c>
      <c r="J47" s="19">
        <f>COUNTIFS(E:E,E47,I:I,"&gt;"&amp;I47)+1</f>
        <v>1</v>
      </c>
      <c r="K47" s="20" t="s">
        <v>18</v>
      </c>
      <c r="L47" s="21"/>
    </row>
    <row r="48" ht="25" customHeight="1" spans="1:12">
      <c r="A48" s="13">
        <f t="shared" si="6"/>
        <v>45</v>
      </c>
      <c r="B48" s="14" t="s">
        <v>94</v>
      </c>
      <c r="C48" s="14" t="s">
        <v>20</v>
      </c>
      <c r="D48" s="14" t="s">
        <v>92</v>
      </c>
      <c r="E48" s="14" t="s">
        <v>93</v>
      </c>
      <c r="F48" s="15">
        <v>37.3</v>
      </c>
      <c r="G48" s="16">
        <v>75.58</v>
      </c>
      <c r="H48" s="16">
        <f t="shared" si="1"/>
        <v>30.232</v>
      </c>
      <c r="I48" s="16">
        <f t="shared" si="2"/>
        <v>67.532</v>
      </c>
      <c r="J48" s="19">
        <f>COUNTIFS(E:E,E48,I:I,"&gt;"&amp;I48)+1</f>
        <v>2</v>
      </c>
      <c r="K48" s="20" t="s">
        <v>21</v>
      </c>
      <c r="L48" s="21"/>
    </row>
    <row r="49" customFormat="1" ht="25" customHeight="1" spans="1:12">
      <c r="A49" s="13">
        <f t="shared" si="6"/>
        <v>46</v>
      </c>
      <c r="B49" s="14" t="s">
        <v>95</v>
      </c>
      <c r="C49" s="14" t="s">
        <v>20</v>
      </c>
      <c r="D49" s="14" t="s">
        <v>92</v>
      </c>
      <c r="E49" s="14" t="s">
        <v>93</v>
      </c>
      <c r="F49" s="15">
        <v>37</v>
      </c>
      <c r="G49" s="16">
        <v>72.4</v>
      </c>
      <c r="H49" s="16">
        <f t="shared" si="1"/>
        <v>28.96</v>
      </c>
      <c r="I49" s="16">
        <f t="shared" si="2"/>
        <v>65.96</v>
      </c>
      <c r="J49" s="19">
        <f>COUNTIFS(E:E,E49,I:I,"&gt;"&amp;I49)+1</f>
        <v>3</v>
      </c>
      <c r="K49" s="20" t="s">
        <v>21</v>
      </c>
      <c r="L49" s="21"/>
    </row>
    <row r="50" customFormat="1" ht="25" customHeight="1" spans="1:12">
      <c r="A50" s="13">
        <f t="shared" si="6"/>
        <v>47</v>
      </c>
      <c r="B50" s="14" t="s">
        <v>96</v>
      </c>
      <c r="C50" s="14" t="s">
        <v>20</v>
      </c>
      <c r="D50" s="14" t="s">
        <v>97</v>
      </c>
      <c r="E50" s="14" t="s">
        <v>98</v>
      </c>
      <c r="F50" s="15">
        <v>42</v>
      </c>
      <c r="G50" s="16">
        <v>77.76</v>
      </c>
      <c r="H50" s="16">
        <f t="shared" si="1"/>
        <v>31.104</v>
      </c>
      <c r="I50" s="16">
        <f t="shared" si="2"/>
        <v>73.104</v>
      </c>
      <c r="J50" s="19">
        <f>COUNTIFS(E:E,E50,I:I,"&gt;"&amp;I50)+1</f>
        <v>1</v>
      </c>
      <c r="K50" s="20" t="s">
        <v>18</v>
      </c>
      <c r="L50" s="21"/>
    </row>
    <row r="51" customFormat="1" ht="25" customHeight="1" spans="1:12">
      <c r="A51" s="13">
        <f t="shared" si="6"/>
        <v>48</v>
      </c>
      <c r="B51" s="14" t="s">
        <v>99</v>
      </c>
      <c r="C51" s="14" t="s">
        <v>20</v>
      </c>
      <c r="D51" s="14" t="s">
        <v>97</v>
      </c>
      <c r="E51" s="14" t="s">
        <v>98</v>
      </c>
      <c r="F51" s="15">
        <v>41.5</v>
      </c>
      <c r="G51" s="16">
        <v>78.02</v>
      </c>
      <c r="H51" s="16">
        <f t="shared" si="1"/>
        <v>31.208</v>
      </c>
      <c r="I51" s="16">
        <f t="shared" si="2"/>
        <v>72.708</v>
      </c>
      <c r="J51" s="19">
        <f>COUNTIFS(E:E,E51,I:I,"&gt;"&amp;I51)+1</f>
        <v>2</v>
      </c>
      <c r="K51" s="20" t="s">
        <v>21</v>
      </c>
      <c r="L51" s="21"/>
    </row>
    <row r="52" customFormat="1" ht="25" customHeight="1" spans="1:12">
      <c r="A52" s="13">
        <f t="shared" si="6"/>
        <v>49</v>
      </c>
      <c r="B52" s="14" t="s">
        <v>100</v>
      </c>
      <c r="C52" s="14" t="s">
        <v>20</v>
      </c>
      <c r="D52" s="14" t="s">
        <v>97</v>
      </c>
      <c r="E52" s="14" t="s">
        <v>98</v>
      </c>
      <c r="F52" s="15">
        <v>40.4</v>
      </c>
      <c r="G52" s="16">
        <v>77.24</v>
      </c>
      <c r="H52" s="16">
        <f t="shared" si="1"/>
        <v>30.896</v>
      </c>
      <c r="I52" s="16">
        <f t="shared" si="2"/>
        <v>71.296</v>
      </c>
      <c r="J52" s="19">
        <f>COUNTIFS(E:E,E52,I:I,"&gt;"&amp;I52)+1</f>
        <v>3</v>
      </c>
      <c r="K52" s="20" t="s">
        <v>21</v>
      </c>
      <c r="L52" s="21"/>
    </row>
    <row r="53" customFormat="1" ht="25" customHeight="1" spans="1:12">
      <c r="A53" s="13">
        <f t="shared" si="6"/>
        <v>50</v>
      </c>
      <c r="B53" s="14" t="s">
        <v>101</v>
      </c>
      <c r="C53" s="14" t="s">
        <v>15</v>
      </c>
      <c r="D53" s="14" t="s">
        <v>102</v>
      </c>
      <c r="E53" s="14" t="s">
        <v>103</v>
      </c>
      <c r="F53" s="15">
        <v>39.8</v>
      </c>
      <c r="G53" s="16">
        <v>77.96</v>
      </c>
      <c r="H53" s="16">
        <f t="shared" si="1"/>
        <v>31.184</v>
      </c>
      <c r="I53" s="16">
        <f t="shared" si="2"/>
        <v>70.984</v>
      </c>
      <c r="J53" s="19">
        <f>COUNTIFS(E:E,E53,I:I,"&gt;"&amp;I53)+1</f>
        <v>1</v>
      </c>
      <c r="K53" s="20" t="s">
        <v>18</v>
      </c>
      <c r="L53" s="21"/>
    </row>
    <row r="54" customFormat="1" ht="25" customHeight="1" spans="1:12">
      <c r="A54" s="13">
        <f t="shared" si="6"/>
        <v>51</v>
      </c>
      <c r="B54" s="14" t="s">
        <v>104</v>
      </c>
      <c r="C54" s="14" t="s">
        <v>20</v>
      </c>
      <c r="D54" s="14" t="s">
        <v>102</v>
      </c>
      <c r="E54" s="14" t="s">
        <v>103</v>
      </c>
      <c r="F54" s="15">
        <v>39.6</v>
      </c>
      <c r="G54" s="16">
        <v>72.18</v>
      </c>
      <c r="H54" s="16">
        <f t="shared" si="1"/>
        <v>28.872</v>
      </c>
      <c r="I54" s="16">
        <f t="shared" si="2"/>
        <v>68.472</v>
      </c>
      <c r="J54" s="19">
        <f>COUNTIFS(E:E,E54,I:I,"&gt;"&amp;I54)+1</f>
        <v>2</v>
      </c>
      <c r="K54" s="20" t="s">
        <v>21</v>
      </c>
      <c r="L54" s="21"/>
    </row>
    <row r="55" customFormat="1" ht="25" customHeight="1" spans="1:12">
      <c r="A55" s="13">
        <f t="shared" ref="A55:A64" si="7">ROW()-3</f>
        <v>52</v>
      </c>
      <c r="B55" s="14" t="s">
        <v>105</v>
      </c>
      <c r="C55" s="14" t="s">
        <v>15</v>
      </c>
      <c r="D55" s="14" t="s">
        <v>106</v>
      </c>
      <c r="E55" s="14" t="s">
        <v>107</v>
      </c>
      <c r="F55" s="15">
        <v>42.4</v>
      </c>
      <c r="G55" s="16">
        <v>80.82</v>
      </c>
      <c r="H55" s="16">
        <f t="shared" si="1"/>
        <v>32.328</v>
      </c>
      <c r="I55" s="16">
        <f t="shared" si="2"/>
        <v>74.728</v>
      </c>
      <c r="J55" s="19">
        <f>COUNTIFS(E:E,E55,I:I,"&gt;"&amp;I55)+1</f>
        <v>1</v>
      </c>
      <c r="K55" s="20" t="s">
        <v>18</v>
      </c>
      <c r="L55" s="21"/>
    </row>
    <row r="56" customFormat="1" ht="25" customHeight="1" spans="1:12">
      <c r="A56" s="13">
        <f t="shared" si="7"/>
        <v>53</v>
      </c>
      <c r="B56" s="14" t="s">
        <v>108</v>
      </c>
      <c r="C56" s="14" t="s">
        <v>15</v>
      </c>
      <c r="D56" s="14" t="s">
        <v>106</v>
      </c>
      <c r="E56" s="14" t="s">
        <v>107</v>
      </c>
      <c r="F56" s="15">
        <v>42.1</v>
      </c>
      <c r="G56" s="16">
        <v>81.26</v>
      </c>
      <c r="H56" s="16">
        <f t="shared" si="1"/>
        <v>32.504</v>
      </c>
      <c r="I56" s="16">
        <f t="shared" si="2"/>
        <v>74.604</v>
      </c>
      <c r="J56" s="19">
        <f>COUNTIFS(E:E,E56,I:I,"&gt;"&amp;I56)+1</f>
        <v>2</v>
      </c>
      <c r="K56" s="20" t="s">
        <v>21</v>
      </c>
      <c r="L56" s="21"/>
    </row>
    <row r="57" customFormat="1" ht="25" customHeight="1" spans="1:12">
      <c r="A57" s="13">
        <f t="shared" si="7"/>
        <v>54</v>
      </c>
      <c r="B57" s="14" t="s">
        <v>109</v>
      </c>
      <c r="C57" s="14" t="s">
        <v>15</v>
      </c>
      <c r="D57" s="14" t="s">
        <v>106</v>
      </c>
      <c r="E57" s="14" t="s">
        <v>107</v>
      </c>
      <c r="F57" s="15">
        <v>42</v>
      </c>
      <c r="G57" s="16">
        <v>79.94</v>
      </c>
      <c r="H57" s="16">
        <f t="shared" si="1"/>
        <v>31.976</v>
      </c>
      <c r="I57" s="16">
        <f t="shared" si="2"/>
        <v>73.976</v>
      </c>
      <c r="J57" s="19">
        <f>COUNTIFS(E:E,E57,I:I,"&gt;"&amp;I57)+1</f>
        <v>3</v>
      </c>
      <c r="K57" s="20" t="s">
        <v>21</v>
      </c>
      <c r="L57" s="21"/>
    </row>
    <row r="58" customFormat="1" ht="25" customHeight="1" spans="1:12">
      <c r="A58" s="13">
        <f t="shared" si="7"/>
        <v>55</v>
      </c>
      <c r="B58" s="14" t="s">
        <v>110</v>
      </c>
      <c r="C58" s="14" t="s">
        <v>15</v>
      </c>
      <c r="D58" s="14" t="s">
        <v>111</v>
      </c>
      <c r="E58" s="14" t="s">
        <v>112</v>
      </c>
      <c r="F58" s="15">
        <v>39.7</v>
      </c>
      <c r="G58" s="16">
        <v>79.1</v>
      </c>
      <c r="H58" s="16">
        <f t="shared" si="1"/>
        <v>31.64</v>
      </c>
      <c r="I58" s="16">
        <f t="shared" si="2"/>
        <v>71.34</v>
      </c>
      <c r="J58" s="19">
        <f>COUNTIFS(E:E,E58,I:I,"&gt;"&amp;I58)+1</f>
        <v>1</v>
      </c>
      <c r="K58" s="20" t="s">
        <v>18</v>
      </c>
      <c r="L58" s="21"/>
    </row>
    <row r="59" customFormat="1" ht="25" customHeight="1" spans="1:12">
      <c r="A59" s="13">
        <f t="shared" si="7"/>
        <v>56</v>
      </c>
      <c r="B59" s="14" t="s">
        <v>113</v>
      </c>
      <c r="C59" s="14" t="s">
        <v>15</v>
      </c>
      <c r="D59" s="14" t="s">
        <v>114</v>
      </c>
      <c r="E59" s="14" t="s">
        <v>115</v>
      </c>
      <c r="F59" s="15">
        <v>33.5</v>
      </c>
      <c r="G59" s="16">
        <v>76.36</v>
      </c>
      <c r="H59" s="16">
        <f t="shared" si="1"/>
        <v>30.544</v>
      </c>
      <c r="I59" s="16">
        <f t="shared" si="2"/>
        <v>64.044</v>
      </c>
      <c r="J59" s="19">
        <f>COUNTIFS(E:E,E59,I:I,"&gt;"&amp;I59)+1</f>
        <v>1</v>
      </c>
      <c r="K59" s="20" t="s">
        <v>18</v>
      </c>
      <c r="L59" s="21"/>
    </row>
    <row r="60" customFormat="1" ht="25" customHeight="1" spans="1:12">
      <c r="A60" s="13">
        <f t="shared" si="7"/>
        <v>57</v>
      </c>
      <c r="B60" s="14" t="s">
        <v>116</v>
      </c>
      <c r="C60" s="14" t="s">
        <v>20</v>
      </c>
      <c r="D60" s="14" t="s">
        <v>114</v>
      </c>
      <c r="E60" s="14" t="s">
        <v>115</v>
      </c>
      <c r="F60" s="15">
        <v>30.8</v>
      </c>
      <c r="G60" s="16">
        <v>73.68</v>
      </c>
      <c r="H60" s="16">
        <f t="shared" si="1"/>
        <v>29.472</v>
      </c>
      <c r="I60" s="16">
        <f t="shared" si="2"/>
        <v>60.272</v>
      </c>
      <c r="J60" s="19">
        <f>COUNTIFS(E:E,E60,I:I,"&gt;"&amp;I60)+1</f>
        <v>2</v>
      </c>
      <c r="K60" s="20" t="s">
        <v>21</v>
      </c>
      <c r="L60" s="21"/>
    </row>
    <row r="61" customFormat="1" ht="25" customHeight="1" spans="1:12">
      <c r="A61" s="13">
        <f t="shared" si="7"/>
        <v>58</v>
      </c>
      <c r="B61" s="14" t="s">
        <v>117</v>
      </c>
      <c r="C61" s="14" t="s">
        <v>20</v>
      </c>
      <c r="D61" s="14" t="s">
        <v>114</v>
      </c>
      <c r="E61" s="14" t="s">
        <v>115</v>
      </c>
      <c r="F61" s="15">
        <v>31.1</v>
      </c>
      <c r="G61" s="16">
        <v>72.38</v>
      </c>
      <c r="H61" s="16">
        <f t="shared" si="1"/>
        <v>28.952</v>
      </c>
      <c r="I61" s="16">
        <f t="shared" si="2"/>
        <v>60.052</v>
      </c>
      <c r="J61" s="19">
        <f>COUNTIFS(E:E,E61,I:I,"&gt;"&amp;I61)+1</f>
        <v>3</v>
      </c>
      <c r="K61" s="20" t="s">
        <v>21</v>
      </c>
      <c r="L61" s="21"/>
    </row>
    <row r="62" customFormat="1" ht="25" customHeight="1" spans="1:12">
      <c r="A62" s="13">
        <f t="shared" si="7"/>
        <v>59</v>
      </c>
      <c r="B62" s="14" t="s">
        <v>118</v>
      </c>
      <c r="C62" s="14" t="s">
        <v>15</v>
      </c>
      <c r="D62" s="14" t="s">
        <v>119</v>
      </c>
      <c r="E62" s="14" t="s">
        <v>120</v>
      </c>
      <c r="F62" s="15">
        <v>39.9</v>
      </c>
      <c r="G62" s="16">
        <v>82.64</v>
      </c>
      <c r="H62" s="16">
        <f t="shared" si="1"/>
        <v>33.056</v>
      </c>
      <c r="I62" s="16">
        <f t="shared" si="2"/>
        <v>72.956</v>
      </c>
      <c r="J62" s="19">
        <f>COUNTIFS(E:E,E62,I:I,"&gt;"&amp;I62)+1</f>
        <v>1</v>
      </c>
      <c r="K62" s="20" t="s">
        <v>18</v>
      </c>
      <c r="L62" s="21"/>
    </row>
    <row r="63" customFormat="1" ht="25" customHeight="1" spans="1:12">
      <c r="A63" s="13">
        <f t="shared" si="7"/>
        <v>60</v>
      </c>
      <c r="B63" s="14" t="s">
        <v>121</v>
      </c>
      <c r="C63" s="14" t="s">
        <v>15</v>
      </c>
      <c r="D63" s="14" t="s">
        <v>119</v>
      </c>
      <c r="E63" s="14" t="s">
        <v>120</v>
      </c>
      <c r="F63" s="15">
        <v>40.8</v>
      </c>
      <c r="G63" s="16">
        <v>78.82</v>
      </c>
      <c r="H63" s="16">
        <f t="shared" si="1"/>
        <v>31.528</v>
      </c>
      <c r="I63" s="16">
        <f t="shared" si="2"/>
        <v>72.328</v>
      </c>
      <c r="J63" s="19">
        <f>COUNTIFS(E:E,E63,I:I,"&gt;"&amp;I63)+1</f>
        <v>2</v>
      </c>
      <c r="K63" s="20" t="s">
        <v>21</v>
      </c>
      <c r="L63" s="21"/>
    </row>
    <row r="64" customFormat="1" ht="25" customHeight="1" spans="1:12">
      <c r="A64" s="13">
        <f t="shared" si="7"/>
        <v>61</v>
      </c>
      <c r="B64" s="14" t="s">
        <v>122</v>
      </c>
      <c r="C64" s="14" t="s">
        <v>20</v>
      </c>
      <c r="D64" s="14" t="s">
        <v>119</v>
      </c>
      <c r="E64" s="14" t="s">
        <v>120</v>
      </c>
      <c r="F64" s="15">
        <v>32.5</v>
      </c>
      <c r="G64" s="16">
        <v>64.08</v>
      </c>
      <c r="H64" s="16">
        <f t="shared" si="1"/>
        <v>25.632</v>
      </c>
      <c r="I64" s="16">
        <f t="shared" si="2"/>
        <v>58.132</v>
      </c>
      <c r="J64" s="19">
        <f>COUNTIFS(E:E,E64,I:I,"&gt;"&amp;I64)+1</f>
        <v>3</v>
      </c>
      <c r="K64" s="20" t="s">
        <v>21</v>
      </c>
      <c r="L64" s="21"/>
    </row>
    <row r="65" customFormat="1" ht="25" customHeight="1" spans="1:12">
      <c r="A65" s="13">
        <f t="shared" ref="A65:A74" si="8">ROW()-3</f>
        <v>62</v>
      </c>
      <c r="B65" s="14" t="s">
        <v>123</v>
      </c>
      <c r="C65" s="14" t="s">
        <v>20</v>
      </c>
      <c r="D65" s="14" t="s">
        <v>124</v>
      </c>
      <c r="E65" s="14" t="s">
        <v>125</v>
      </c>
      <c r="F65" s="15">
        <v>35.8</v>
      </c>
      <c r="G65" s="16">
        <v>71.16</v>
      </c>
      <c r="H65" s="16">
        <f t="shared" si="1"/>
        <v>28.464</v>
      </c>
      <c r="I65" s="16">
        <f t="shared" si="2"/>
        <v>64.264</v>
      </c>
      <c r="J65" s="19">
        <f>COUNTIFS(E:E,E65,I:I,"&gt;"&amp;I65)+1</f>
        <v>1</v>
      </c>
      <c r="K65" s="20" t="s">
        <v>18</v>
      </c>
      <c r="L65" s="21"/>
    </row>
    <row r="66" customFormat="1" ht="25" customHeight="1" spans="1:12">
      <c r="A66" s="13">
        <f t="shared" si="8"/>
        <v>63</v>
      </c>
      <c r="B66" s="14" t="s">
        <v>126</v>
      </c>
      <c r="C66" s="14" t="s">
        <v>20</v>
      </c>
      <c r="D66" s="14" t="s">
        <v>124</v>
      </c>
      <c r="E66" s="14" t="s">
        <v>125</v>
      </c>
      <c r="F66" s="15">
        <v>32.2</v>
      </c>
      <c r="G66" s="16">
        <v>77.9</v>
      </c>
      <c r="H66" s="16">
        <f t="shared" si="1"/>
        <v>31.16</v>
      </c>
      <c r="I66" s="16">
        <f t="shared" si="2"/>
        <v>63.36</v>
      </c>
      <c r="J66" s="19">
        <f>COUNTIFS(E:E,E66,I:I,"&gt;"&amp;I66)+1</f>
        <v>2</v>
      </c>
      <c r="K66" s="20" t="s">
        <v>21</v>
      </c>
      <c r="L66" s="21"/>
    </row>
    <row r="67" customFormat="1" ht="25" customHeight="1" spans="1:12">
      <c r="A67" s="13">
        <f t="shared" si="8"/>
        <v>64</v>
      </c>
      <c r="B67" s="14" t="s">
        <v>127</v>
      </c>
      <c r="C67" s="14" t="s">
        <v>15</v>
      </c>
      <c r="D67" s="14" t="s">
        <v>124</v>
      </c>
      <c r="E67" s="14" t="s">
        <v>125</v>
      </c>
      <c r="F67" s="15">
        <v>30.1</v>
      </c>
      <c r="G67" s="16">
        <v>72.66</v>
      </c>
      <c r="H67" s="16">
        <f t="shared" si="1"/>
        <v>29.064</v>
      </c>
      <c r="I67" s="16">
        <f t="shared" si="2"/>
        <v>59.164</v>
      </c>
      <c r="J67" s="19">
        <f>COUNTIFS(E:E,E67,I:I,"&gt;"&amp;I67)+1</f>
        <v>3</v>
      </c>
      <c r="K67" s="20" t="s">
        <v>21</v>
      </c>
      <c r="L67" s="21"/>
    </row>
    <row r="68" customFormat="1" ht="25" customHeight="1" spans="1:12">
      <c r="A68" s="13">
        <f t="shared" si="8"/>
        <v>65</v>
      </c>
      <c r="B68" s="14" t="s">
        <v>128</v>
      </c>
      <c r="C68" s="14" t="s">
        <v>20</v>
      </c>
      <c r="D68" s="14" t="s">
        <v>129</v>
      </c>
      <c r="E68" s="14" t="s">
        <v>130</v>
      </c>
      <c r="F68" s="15">
        <v>40</v>
      </c>
      <c r="G68" s="16">
        <v>81.72</v>
      </c>
      <c r="H68" s="16">
        <f t="shared" ref="H68:H80" si="9">G68*0.4</f>
        <v>32.688</v>
      </c>
      <c r="I68" s="16">
        <f t="shared" ref="I68:I80" si="10">F68+H68</f>
        <v>72.688</v>
      </c>
      <c r="J68" s="19">
        <f>COUNTIFS(E:E,E68,I:I,"&gt;"&amp;I68)+1</f>
        <v>1</v>
      </c>
      <c r="K68" s="20" t="s">
        <v>18</v>
      </c>
      <c r="L68" s="21"/>
    </row>
    <row r="69" customFormat="1" ht="25" customHeight="1" spans="1:12">
      <c r="A69" s="13">
        <f t="shared" si="8"/>
        <v>66</v>
      </c>
      <c r="B69" s="14" t="s">
        <v>131</v>
      </c>
      <c r="C69" s="14" t="s">
        <v>15</v>
      </c>
      <c r="D69" s="14" t="s">
        <v>129</v>
      </c>
      <c r="E69" s="14" t="s">
        <v>130</v>
      </c>
      <c r="F69" s="15">
        <v>36.2</v>
      </c>
      <c r="G69" s="16">
        <v>70.84</v>
      </c>
      <c r="H69" s="16">
        <f t="shared" si="9"/>
        <v>28.336</v>
      </c>
      <c r="I69" s="16">
        <f t="shared" si="10"/>
        <v>64.536</v>
      </c>
      <c r="J69" s="19">
        <f>COUNTIFS(E:E,E69,I:I,"&gt;"&amp;I69)+1</f>
        <v>2</v>
      </c>
      <c r="K69" s="20" t="s">
        <v>21</v>
      </c>
      <c r="L69" s="21"/>
    </row>
    <row r="70" customFormat="1" ht="25" customHeight="1" spans="1:12">
      <c r="A70" s="13">
        <f t="shared" si="8"/>
        <v>67</v>
      </c>
      <c r="B70" s="14" t="s">
        <v>132</v>
      </c>
      <c r="C70" s="14" t="s">
        <v>20</v>
      </c>
      <c r="D70" s="14" t="s">
        <v>133</v>
      </c>
      <c r="E70" s="14" t="s">
        <v>134</v>
      </c>
      <c r="F70" s="15">
        <v>37.5</v>
      </c>
      <c r="G70" s="16">
        <v>78.22</v>
      </c>
      <c r="H70" s="16">
        <f t="shared" si="9"/>
        <v>31.288</v>
      </c>
      <c r="I70" s="16">
        <f t="shared" si="10"/>
        <v>68.788</v>
      </c>
      <c r="J70" s="19">
        <f>COUNTIFS(E:E,E70,I:I,"&gt;"&amp;I70)+1</f>
        <v>1</v>
      </c>
      <c r="K70" s="20" t="s">
        <v>18</v>
      </c>
      <c r="L70" s="21"/>
    </row>
    <row r="71" customFormat="1" ht="25" customHeight="1" spans="1:12">
      <c r="A71" s="13">
        <f t="shared" si="8"/>
        <v>68</v>
      </c>
      <c r="B71" s="14" t="s">
        <v>135</v>
      </c>
      <c r="C71" s="14" t="s">
        <v>20</v>
      </c>
      <c r="D71" s="14" t="s">
        <v>133</v>
      </c>
      <c r="E71" s="14" t="s">
        <v>134</v>
      </c>
      <c r="F71" s="15">
        <v>36.9</v>
      </c>
      <c r="G71" s="16">
        <v>73.58</v>
      </c>
      <c r="H71" s="16">
        <f t="shared" si="9"/>
        <v>29.432</v>
      </c>
      <c r="I71" s="16">
        <f t="shared" si="10"/>
        <v>66.332</v>
      </c>
      <c r="J71" s="19">
        <f>COUNTIFS(E:E,E71,I:I,"&gt;"&amp;I71)+1</f>
        <v>2</v>
      </c>
      <c r="K71" s="20" t="s">
        <v>21</v>
      </c>
      <c r="L71" s="21"/>
    </row>
    <row r="72" customFormat="1" ht="25" customHeight="1" spans="1:12">
      <c r="A72" s="13">
        <f t="shared" si="8"/>
        <v>69</v>
      </c>
      <c r="B72" s="14" t="s">
        <v>136</v>
      </c>
      <c r="C72" s="14" t="s">
        <v>15</v>
      </c>
      <c r="D72" s="14" t="s">
        <v>133</v>
      </c>
      <c r="E72" s="14" t="s">
        <v>134</v>
      </c>
      <c r="F72" s="15">
        <v>36.7</v>
      </c>
      <c r="G72" s="16" t="s">
        <v>137</v>
      </c>
      <c r="H72" s="16" t="s">
        <v>138</v>
      </c>
      <c r="I72" s="16" t="s">
        <v>138</v>
      </c>
      <c r="J72" s="16" t="s">
        <v>138</v>
      </c>
      <c r="K72" s="20" t="s">
        <v>21</v>
      </c>
      <c r="L72" s="21" t="s">
        <v>138</v>
      </c>
    </row>
    <row r="73" customFormat="1" ht="25" customHeight="1" spans="1:12">
      <c r="A73" s="13">
        <f t="shared" si="8"/>
        <v>70</v>
      </c>
      <c r="B73" s="14" t="s">
        <v>139</v>
      </c>
      <c r="C73" s="14" t="s">
        <v>15</v>
      </c>
      <c r="D73" s="14" t="s">
        <v>140</v>
      </c>
      <c r="E73" s="14" t="s">
        <v>141</v>
      </c>
      <c r="F73" s="15">
        <v>40</v>
      </c>
      <c r="G73" s="16">
        <v>84.08</v>
      </c>
      <c r="H73" s="16">
        <f t="shared" si="9"/>
        <v>33.632</v>
      </c>
      <c r="I73" s="16">
        <f t="shared" si="10"/>
        <v>73.632</v>
      </c>
      <c r="J73" s="19">
        <f>COUNTIFS(E:E,E73,I:I,"&gt;"&amp;I73)+1</f>
        <v>1</v>
      </c>
      <c r="K73" s="20" t="s">
        <v>18</v>
      </c>
      <c r="L73" s="21"/>
    </row>
    <row r="74" customFormat="1" ht="25" customHeight="1" spans="1:12">
      <c r="A74" s="13">
        <f t="shared" si="8"/>
        <v>71</v>
      </c>
      <c r="B74" s="14" t="s">
        <v>142</v>
      </c>
      <c r="C74" s="14" t="s">
        <v>15</v>
      </c>
      <c r="D74" s="14" t="s">
        <v>140</v>
      </c>
      <c r="E74" s="14" t="s">
        <v>141</v>
      </c>
      <c r="F74" s="15">
        <v>40</v>
      </c>
      <c r="G74" s="16">
        <v>81.94</v>
      </c>
      <c r="H74" s="16">
        <f t="shared" si="9"/>
        <v>32.776</v>
      </c>
      <c r="I74" s="16">
        <f t="shared" si="10"/>
        <v>72.776</v>
      </c>
      <c r="J74" s="19">
        <f>COUNTIFS(E:E,E74,I:I,"&gt;"&amp;I74)+1</f>
        <v>2</v>
      </c>
      <c r="K74" s="20" t="s">
        <v>21</v>
      </c>
      <c r="L74" s="21"/>
    </row>
    <row r="75" customFormat="1" ht="25" customHeight="1" spans="1:12">
      <c r="A75" s="13">
        <f t="shared" ref="A75:A80" si="11">ROW()-3</f>
        <v>72</v>
      </c>
      <c r="B75" s="14" t="s">
        <v>143</v>
      </c>
      <c r="C75" s="14" t="s">
        <v>15</v>
      </c>
      <c r="D75" s="14" t="s">
        <v>140</v>
      </c>
      <c r="E75" s="14" t="s">
        <v>141</v>
      </c>
      <c r="F75" s="15">
        <v>38.2</v>
      </c>
      <c r="G75" s="16">
        <v>83.24</v>
      </c>
      <c r="H75" s="16">
        <f t="shared" si="9"/>
        <v>33.296</v>
      </c>
      <c r="I75" s="16">
        <f t="shared" si="10"/>
        <v>71.496</v>
      </c>
      <c r="J75" s="19">
        <f>COUNTIFS(E:E,E75,I:I,"&gt;"&amp;I75)+1</f>
        <v>3</v>
      </c>
      <c r="K75" s="20" t="s">
        <v>21</v>
      </c>
      <c r="L75" s="21"/>
    </row>
    <row r="76" customFormat="1" ht="25" customHeight="1" spans="1:12">
      <c r="A76" s="13">
        <f t="shared" si="11"/>
        <v>73</v>
      </c>
      <c r="B76" s="14" t="s">
        <v>144</v>
      </c>
      <c r="C76" s="14" t="s">
        <v>15</v>
      </c>
      <c r="D76" s="14" t="s">
        <v>145</v>
      </c>
      <c r="E76" s="14" t="s">
        <v>146</v>
      </c>
      <c r="F76" s="15">
        <v>38.6</v>
      </c>
      <c r="G76" s="16">
        <v>82.26</v>
      </c>
      <c r="H76" s="16">
        <f t="shared" si="9"/>
        <v>32.904</v>
      </c>
      <c r="I76" s="16">
        <f t="shared" si="10"/>
        <v>71.504</v>
      </c>
      <c r="J76" s="19">
        <f>COUNTIFS(E:E,E76,I:I,"&gt;"&amp;I76)+1</f>
        <v>1</v>
      </c>
      <c r="K76" s="20" t="s">
        <v>18</v>
      </c>
      <c r="L76" s="21"/>
    </row>
    <row r="77" customFormat="1" ht="25" customHeight="1" spans="1:12">
      <c r="A77" s="13">
        <f t="shared" si="11"/>
        <v>74</v>
      </c>
      <c r="B77" s="14" t="s">
        <v>147</v>
      </c>
      <c r="C77" s="14" t="s">
        <v>15</v>
      </c>
      <c r="D77" s="14" t="s">
        <v>145</v>
      </c>
      <c r="E77" s="14" t="s">
        <v>146</v>
      </c>
      <c r="F77" s="15">
        <v>38.8</v>
      </c>
      <c r="G77" s="16">
        <v>76.16</v>
      </c>
      <c r="H77" s="16">
        <f t="shared" si="9"/>
        <v>30.464</v>
      </c>
      <c r="I77" s="16">
        <f t="shared" si="10"/>
        <v>69.264</v>
      </c>
      <c r="J77" s="19">
        <f>COUNTIFS(E:E,E77,I:I,"&gt;"&amp;I77)+1</f>
        <v>2</v>
      </c>
      <c r="K77" s="20" t="s">
        <v>21</v>
      </c>
      <c r="L77" s="21"/>
    </row>
    <row r="78" customFormat="1" ht="25" customHeight="1" spans="1:12">
      <c r="A78" s="13">
        <f t="shared" si="11"/>
        <v>75</v>
      </c>
      <c r="B78" s="14" t="s">
        <v>148</v>
      </c>
      <c r="C78" s="14" t="s">
        <v>15</v>
      </c>
      <c r="D78" s="14" t="s">
        <v>149</v>
      </c>
      <c r="E78" s="14" t="s">
        <v>150</v>
      </c>
      <c r="F78" s="15">
        <v>39</v>
      </c>
      <c r="G78" s="16">
        <v>82.46</v>
      </c>
      <c r="H78" s="16">
        <f t="shared" si="9"/>
        <v>32.984</v>
      </c>
      <c r="I78" s="16">
        <f t="shared" si="10"/>
        <v>71.984</v>
      </c>
      <c r="J78" s="19">
        <f>COUNTIFS(E:E,E78,I:I,"&gt;"&amp;I78)+1</f>
        <v>1</v>
      </c>
      <c r="K78" s="20" t="s">
        <v>18</v>
      </c>
      <c r="L78" s="21"/>
    </row>
    <row r="79" customFormat="1" ht="25" customHeight="1" spans="1:12">
      <c r="A79" s="13">
        <f t="shared" si="11"/>
        <v>76</v>
      </c>
      <c r="B79" s="14" t="s">
        <v>151</v>
      </c>
      <c r="C79" s="14" t="s">
        <v>15</v>
      </c>
      <c r="D79" s="14" t="s">
        <v>149</v>
      </c>
      <c r="E79" s="14" t="s">
        <v>150</v>
      </c>
      <c r="F79" s="15">
        <v>38.8</v>
      </c>
      <c r="G79" s="16">
        <v>80.22</v>
      </c>
      <c r="H79" s="16">
        <f t="shared" si="9"/>
        <v>32.088</v>
      </c>
      <c r="I79" s="16">
        <f t="shared" si="10"/>
        <v>70.888</v>
      </c>
      <c r="J79" s="19">
        <f>COUNTIFS(E:E,E79,I:I,"&gt;"&amp;I79)+1</f>
        <v>2</v>
      </c>
      <c r="K79" s="20" t="s">
        <v>21</v>
      </c>
      <c r="L79" s="21"/>
    </row>
    <row r="80" customFormat="1" ht="25" customHeight="1" spans="1:12">
      <c r="A80" s="13">
        <f t="shared" si="11"/>
        <v>77</v>
      </c>
      <c r="B80" s="14" t="s">
        <v>152</v>
      </c>
      <c r="C80" s="14" t="s">
        <v>20</v>
      </c>
      <c r="D80" s="14" t="s">
        <v>149</v>
      </c>
      <c r="E80" s="14" t="s">
        <v>150</v>
      </c>
      <c r="F80" s="15">
        <v>37.4</v>
      </c>
      <c r="G80" s="16">
        <v>60.48</v>
      </c>
      <c r="H80" s="16">
        <f t="shared" si="9"/>
        <v>24.192</v>
      </c>
      <c r="I80" s="16">
        <f t="shared" si="10"/>
        <v>61.592</v>
      </c>
      <c r="J80" s="19">
        <f>COUNTIFS(E:E,E80,I:I,"&gt;"&amp;I80)+1</f>
        <v>3</v>
      </c>
      <c r="K80" s="20" t="s">
        <v>21</v>
      </c>
      <c r="L80" s="21"/>
    </row>
  </sheetData>
  <autoFilter ref="A3:L80">
    <sortState ref="A3:L80">
      <sortCondition ref="J3"/>
    </sortState>
    <extLst/>
  </autoFilter>
  <mergeCells count="1">
    <mergeCell ref="A2:L2"/>
  </mergeCells>
  <printOptions horizontalCentered="1"/>
  <pageMargins left="0" right="0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2022.1.15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2020-11-07T02:43:00Z</dcterms:created>
  <dcterms:modified xsi:type="dcterms:W3CDTF">2022-01-17T02:07:04Z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3AA3C89C3AA840B3AFB4EA7A44C1C431</vt:lpwstr>
  </property>
</Properties>
</file>