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30"/>
  </bookViews>
  <sheets>
    <sheet name="Sheet1" sheetId="1" r:id="rId1"/>
    <sheet name="Sheet2" sheetId="2" r:id="rId2"/>
    <sheet name="Sheet3" sheetId="3" r:id="rId3"/>
  </sheets>
  <externalReferences>
    <externalReference r:id="rId4"/>
  </externalReferences>
  <definedNames>
    <definedName name="_xlnm._FilterDatabase" localSheetId="0" hidden="1">Sheet1!$A$2:$Q$67</definedName>
  </definedNames>
  <calcPr calcId="144525"/>
</workbook>
</file>

<file path=xl/sharedStrings.xml><?xml version="1.0" encoding="utf-8"?>
<sst xmlns="http://schemas.openxmlformats.org/spreadsheetml/2006/main" count="265" uniqueCount="167">
  <si>
    <t>附件</t>
  </si>
  <si>
    <t>四川省退役军人事务厅直属事业单位2022年5月公开招聘工作人员总成绩、岗位排名及进入体检人员名单</t>
  </si>
  <si>
    <t>序号</t>
  </si>
  <si>
    <t>报考单位</t>
  </si>
  <si>
    <t>姓名</t>
  </si>
  <si>
    <t>准考证号</t>
  </si>
  <si>
    <t>岗位编码</t>
  </si>
  <si>
    <t>招聘人数</t>
  </si>
  <si>
    <t>公共科目名称</t>
  </si>
  <si>
    <t>笔试成绩</t>
  </si>
  <si>
    <t>政策性加分</t>
  </si>
  <si>
    <t>笔试总成绩</t>
  </si>
  <si>
    <t>笔试总成绩折合</t>
  </si>
  <si>
    <t>面试成绩</t>
  </si>
  <si>
    <t>面试成绩折合</t>
  </si>
  <si>
    <t>总成绩</t>
  </si>
  <si>
    <t>岗位排名</t>
  </si>
  <si>
    <t>是否进入体检</t>
  </si>
  <si>
    <t>备注</t>
  </si>
  <si>
    <t>四川省革命伤残军人休养院</t>
  </si>
  <si>
    <t>吴俊杰</t>
  </si>
  <si>
    <t>3251210106807</t>
  </si>
  <si>
    <t>是</t>
  </si>
  <si>
    <t>宣蕾</t>
  </si>
  <si>
    <t>3251210600608</t>
  </si>
  <si>
    <t>缺考</t>
  </si>
  <si>
    <t>沈平丽</t>
  </si>
  <si>
    <t>3251210214709</t>
  </si>
  <si>
    <t>鄢琰琳</t>
  </si>
  <si>
    <t>3251210505928</t>
  </si>
  <si>
    <t>蔡龙玲</t>
  </si>
  <si>
    <t>3251210707408</t>
  </si>
  <si>
    <t>米松婷</t>
  </si>
  <si>
    <t>3251210219108</t>
  </si>
  <si>
    <t>汪芯羽</t>
  </si>
  <si>
    <t>3251210218930</t>
  </si>
  <si>
    <t>石芮婷</t>
  </si>
  <si>
    <t>3251210219528</t>
  </si>
  <si>
    <t>陈金蓉</t>
  </si>
  <si>
    <t>3251210219314</t>
  </si>
  <si>
    <t>颜其辉</t>
  </si>
  <si>
    <t>3251210219110</t>
  </si>
  <si>
    <t>谢宁</t>
  </si>
  <si>
    <t>3251210219715</t>
  </si>
  <si>
    <t>胡容芳</t>
  </si>
  <si>
    <t>3251210218724</t>
  </si>
  <si>
    <t>唐通海</t>
  </si>
  <si>
    <t>3251210219720</t>
  </si>
  <si>
    <t>郭涛</t>
  </si>
  <si>
    <t>3251210219218</t>
  </si>
  <si>
    <t>邓磊</t>
  </si>
  <si>
    <t>3251210219106</t>
  </si>
  <si>
    <t>苏君桃</t>
  </si>
  <si>
    <t>3251210218916</t>
  </si>
  <si>
    <t>葛友利</t>
  </si>
  <si>
    <t>3251210218812</t>
  </si>
  <si>
    <t>王润韵</t>
  </si>
  <si>
    <t>3251210219024</t>
  </si>
  <si>
    <t>薛婷</t>
  </si>
  <si>
    <t>3251210220119</t>
  </si>
  <si>
    <t>肖燕</t>
  </si>
  <si>
    <t>3251210220218</t>
  </si>
  <si>
    <t>刘星秀</t>
  </si>
  <si>
    <t>3251210220525</t>
  </si>
  <si>
    <t>程倩倩</t>
  </si>
  <si>
    <t>3251210220305</t>
  </si>
  <si>
    <t>四川省第二退役军人医院</t>
  </si>
  <si>
    <t>陈昱屹</t>
  </si>
  <si>
    <t>3251210906224</t>
  </si>
  <si>
    <t>73.2</t>
  </si>
  <si>
    <t>黄丽君</t>
  </si>
  <si>
    <t>3251210215514</t>
  </si>
  <si>
    <t>79.0</t>
  </si>
  <si>
    <t>杨婷婷</t>
  </si>
  <si>
    <t>3251210509430</t>
  </si>
  <si>
    <t>74.2</t>
  </si>
  <si>
    <t>赵红果</t>
  </si>
  <si>
    <t>3251210503301</t>
  </si>
  <si>
    <t>73.3</t>
  </si>
  <si>
    <t>何丹</t>
  </si>
  <si>
    <t>3251211303516</t>
  </si>
  <si>
    <t>72.8</t>
  </si>
  <si>
    <t>朱应龙</t>
  </si>
  <si>
    <t>3251211230720</t>
  </si>
  <si>
    <t>刘薇</t>
  </si>
  <si>
    <t>3251210218908</t>
  </si>
  <si>
    <t>56.0</t>
  </si>
  <si>
    <t>李怡凡</t>
  </si>
  <si>
    <t>3251210219027</t>
  </si>
  <si>
    <t>杨如意</t>
  </si>
  <si>
    <t>3251210218706</t>
  </si>
  <si>
    <t>63.0</t>
  </si>
  <si>
    <t>段沁汐</t>
  </si>
  <si>
    <t>3251210219213</t>
  </si>
  <si>
    <t>58.0</t>
  </si>
  <si>
    <t>徐文科</t>
  </si>
  <si>
    <t>3251210219217</t>
  </si>
  <si>
    <t>54.0</t>
  </si>
  <si>
    <t>陈佳丽</t>
  </si>
  <si>
    <t>3251210219007</t>
  </si>
  <si>
    <t>55.0</t>
  </si>
  <si>
    <t>邹铧蓉</t>
  </si>
  <si>
    <t>3251210219305</t>
  </si>
  <si>
    <t>陈梓墨</t>
  </si>
  <si>
    <t>3251210220213</t>
  </si>
  <si>
    <t>68.0</t>
  </si>
  <si>
    <t>蒋菊</t>
  </si>
  <si>
    <t>3251210220326</t>
  </si>
  <si>
    <t>70.0</t>
  </si>
  <si>
    <t>余琳</t>
  </si>
  <si>
    <t>3251210219506</t>
  </si>
  <si>
    <t>53.0</t>
  </si>
  <si>
    <t>付瑶</t>
  </si>
  <si>
    <t>3251210219607</t>
  </si>
  <si>
    <t>59.0</t>
  </si>
  <si>
    <t>徐小蓉</t>
  </si>
  <si>
    <t>3251210219406</t>
  </si>
  <si>
    <t>朱琳</t>
  </si>
  <si>
    <t>3251210220329</t>
  </si>
  <si>
    <t>吕迪</t>
  </si>
  <si>
    <t xml:space="preserve">3251210220223 </t>
  </si>
  <si>
    <t>47.0</t>
  </si>
  <si>
    <t>杨国强</t>
  </si>
  <si>
    <t>3251211233630</t>
  </si>
  <si>
    <t>74.0</t>
  </si>
  <si>
    <t>王雅雪</t>
  </si>
  <si>
    <t>3251210500810</t>
  </si>
  <si>
    <t>71.4</t>
  </si>
  <si>
    <t>张瑶</t>
  </si>
  <si>
    <t>3251210301408</t>
  </si>
  <si>
    <t>四川第三退役军人医院</t>
  </si>
  <si>
    <t>曹晋川</t>
  </si>
  <si>
    <t>3251210215229</t>
  </si>
  <si>
    <t>周盈秀</t>
  </si>
  <si>
    <t>3251210802928</t>
  </si>
  <si>
    <t>李菁菁</t>
  </si>
  <si>
    <t>3251211125030</t>
  </si>
  <si>
    <t>陈煜</t>
  </si>
  <si>
    <t>3251210219209</t>
  </si>
  <si>
    <t>田惠</t>
  </si>
  <si>
    <t>3251210219422</t>
  </si>
  <si>
    <t>陈勇志</t>
  </si>
  <si>
    <t>3251210219224</t>
  </si>
  <si>
    <t>李代兰</t>
  </si>
  <si>
    <t>3251210220023</t>
  </si>
  <si>
    <t>罗翠</t>
  </si>
  <si>
    <t>3251210219013</t>
  </si>
  <si>
    <t>李雪</t>
  </si>
  <si>
    <t>3251210218828</t>
  </si>
  <si>
    <t>刘雪辉</t>
  </si>
  <si>
    <t>3251210219414</t>
  </si>
  <si>
    <t>李雅倩</t>
  </si>
  <si>
    <t>3251210218722</t>
  </si>
  <si>
    <t>杨蜜</t>
  </si>
  <si>
    <t>3251210219504</t>
  </si>
  <si>
    <t>韩庚</t>
  </si>
  <si>
    <t>3251210220221</t>
  </si>
  <si>
    <t>李文凤</t>
  </si>
  <si>
    <t>3251210220311</t>
  </si>
  <si>
    <t>赵玉</t>
  </si>
  <si>
    <t>3251210219906</t>
  </si>
  <si>
    <t>李中林</t>
  </si>
  <si>
    <t>3251211303102</t>
  </si>
  <si>
    <t>刘权</t>
  </si>
  <si>
    <t>3251210505718</t>
  </si>
  <si>
    <t>赵静</t>
  </si>
  <si>
    <t>3251210703402</t>
  </si>
</sst>
</file>

<file path=xl/styles.xml><?xml version="1.0" encoding="utf-8"?>
<styleSheet xmlns="http://schemas.openxmlformats.org/spreadsheetml/2006/main">
  <numFmts count="7">
    <numFmt numFmtId="176" formatCode="#\ ?/?"/>
    <numFmt numFmtId="177" formatCode="0.0_ "/>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8" formatCode="0_ "/>
  </numFmts>
  <fonts count="27">
    <font>
      <sz val="11"/>
      <color theme="1"/>
      <name val="宋体"/>
      <charset val="134"/>
      <scheme val="minor"/>
    </font>
    <font>
      <sz val="10"/>
      <color theme="1"/>
      <name val="宋体"/>
      <charset val="134"/>
      <scheme val="minor"/>
    </font>
    <font>
      <sz val="16"/>
      <color theme="1"/>
      <name val="黑体"/>
      <charset val="134"/>
    </font>
    <font>
      <sz val="16"/>
      <name val="华文中宋"/>
      <charset val="134"/>
    </font>
    <font>
      <sz val="16"/>
      <color theme="1"/>
      <name val="宋体"/>
      <charset val="134"/>
      <scheme val="minor"/>
    </font>
    <font>
      <sz val="10"/>
      <name val="宋体"/>
      <charset val="134"/>
      <scheme val="minor"/>
    </font>
    <font>
      <sz val="10"/>
      <name val="宋体"/>
      <charset val="134"/>
    </font>
    <font>
      <sz val="10"/>
      <name val="Arial"/>
      <charset val="134"/>
    </font>
    <font>
      <sz val="11"/>
      <color theme="0"/>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b/>
      <sz val="18"/>
      <color theme="3"/>
      <name val="宋体"/>
      <charset val="134"/>
      <scheme val="minor"/>
    </font>
    <font>
      <b/>
      <sz val="11"/>
      <color theme="1"/>
      <name val="宋体"/>
      <charset val="0"/>
      <scheme val="minor"/>
    </font>
    <font>
      <sz val="11"/>
      <color theme="1"/>
      <name val="宋体"/>
      <charset val="0"/>
      <scheme val="minor"/>
    </font>
    <font>
      <b/>
      <sz val="13"/>
      <color theme="3"/>
      <name val="宋体"/>
      <charset val="134"/>
      <scheme val="minor"/>
    </font>
    <font>
      <b/>
      <sz val="11"/>
      <color rgb="FF3F3F3F"/>
      <name val="宋体"/>
      <charset val="0"/>
      <scheme val="minor"/>
    </font>
    <font>
      <sz val="11"/>
      <color rgb="FFFF0000"/>
      <name val="宋体"/>
      <charset val="0"/>
      <scheme val="minor"/>
    </font>
    <font>
      <u/>
      <sz val="11"/>
      <color rgb="FF0000FF"/>
      <name val="宋体"/>
      <charset val="0"/>
      <scheme val="minor"/>
    </font>
    <font>
      <i/>
      <sz val="11"/>
      <color rgb="FF7F7F7F"/>
      <name val="宋体"/>
      <charset val="0"/>
      <scheme val="minor"/>
    </font>
    <font>
      <sz val="11"/>
      <color rgb="FFFA7D00"/>
      <name val="宋体"/>
      <charset val="0"/>
      <scheme val="minor"/>
    </font>
    <font>
      <b/>
      <sz val="11"/>
      <color theme="3"/>
      <name val="宋体"/>
      <charset val="134"/>
      <scheme val="minor"/>
    </font>
    <font>
      <b/>
      <sz val="11"/>
      <color rgb="FFFA7D00"/>
      <name val="宋体"/>
      <charset val="0"/>
      <scheme val="minor"/>
    </font>
    <font>
      <u/>
      <sz val="11"/>
      <color rgb="FF800080"/>
      <name val="宋体"/>
      <charset val="0"/>
      <scheme val="minor"/>
    </font>
    <font>
      <b/>
      <sz val="15"/>
      <color theme="3"/>
      <name val="宋体"/>
      <charset val="134"/>
      <scheme val="minor"/>
    </font>
    <font>
      <sz val="11"/>
      <color rgb="FF3F3F76"/>
      <name val="宋体"/>
      <charset val="0"/>
      <scheme val="minor"/>
    </font>
    <font>
      <b/>
      <sz val="11"/>
      <color rgb="FFFFFFFF"/>
      <name val="宋体"/>
      <charset val="0"/>
      <scheme val="minor"/>
    </font>
  </fonts>
  <fills count="33">
    <fill>
      <patternFill patternType="none"/>
    </fill>
    <fill>
      <patternFill patternType="gray125"/>
    </fill>
    <fill>
      <patternFill patternType="solid">
        <fgColor theme="5" tint="0.39997558519241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theme="6"/>
        <bgColor indexed="64"/>
      </patternFill>
    </fill>
    <fill>
      <patternFill patternType="solid">
        <fgColor rgb="FFFFFFCC"/>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4"/>
        <bgColor indexed="64"/>
      </patternFill>
    </fill>
    <fill>
      <patternFill patternType="solid">
        <fgColor theme="6"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theme="5"/>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rgb="FFFFCC99"/>
        <bgColor indexed="64"/>
      </patternFill>
    </fill>
    <fill>
      <patternFill patternType="solid">
        <fgColor theme="8" tint="0.799981688894314"/>
        <bgColor indexed="64"/>
      </patternFill>
    </fill>
    <fill>
      <patternFill patternType="solid">
        <fgColor rgb="FFA5A5A5"/>
        <bgColor indexed="64"/>
      </patternFill>
    </fill>
    <fill>
      <patternFill patternType="solid">
        <fgColor theme="4"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8" fillId="13" borderId="0" applyNumberFormat="0" applyBorder="0" applyAlignment="0" applyProtection="0">
      <alignment vertical="center"/>
    </xf>
    <xf numFmtId="0" fontId="14" fillId="14" borderId="0" applyNumberFormat="0" applyBorder="0" applyAlignment="0" applyProtection="0">
      <alignment vertical="center"/>
    </xf>
    <xf numFmtId="0" fontId="14" fillId="30" borderId="0" applyNumberFormat="0" applyBorder="0" applyAlignment="0" applyProtection="0">
      <alignment vertical="center"/>
    </xf>
    <xf numFmtId="0" fontId="8" fillId="23" borderId="0" applyNumberFormat="0" applyBorder="0" applyAlignment="0" applyProtection="0">
      <alignment vertical="center"/>
    </xf>
    <xf numFmtId="0" fontId="14" fillId="28" borderId="0" applyNumberFormat="0" applyBorder="0" applyAlignment="0" applyProtection="0">
      <alignment vertical="center"/>
    </xf>
    <xf numFmtId="0" fontId="21" fillId="0" borderId="8" applyNumberFormat="0" applyFill="0" applyAlignment="0" applyProtection="0">
      <alignment vertical="center"/>
    </xf>
    <xf numFmtId="0" fontId="19" fillId="0" borderId="0" applyNumberFormat="0" applyFill="0" applyBorder="0" applyAlignment="0" applyProtection="0">
      <alignment vertical="center"/>
    </xf>
    <xf numFmtId="0" fontId="13" fillId="0" borderId="3"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15" fillId="0" borderId="4" applyNumberFormat="0" applyFill="0" applyAlignment="0" applyProtection="0">
      <alignment vertical="center"/>
    </xf>
    <xf numFmtId="42" fontId="0" fillId="0" borderId="0" applyFont="0" applyFill="0" applyBorder="0" applyAlignment="0" applyProtection="0">
      <alignment vertical="center"/>
    </xf>
    <xf numFmtId="0" fontId="7" fillId="0" borderId="0"/>
    <xf numFmtId="0" fontId="8" fillId="16" borderId="0" applyNumberFormat="0" applyBorder="0" applyAlignment="0" applyProtection="0">
      <alignment vertical="center"/>
    </xf>
    <xf numFmtId="0" fontId="17" fillId="0" borderId="0" applyNumberFormat="0" applyFill="0" applyBorder="0" applyAlignment="0" applyProtection="0">
      <alignment vertical="center"/>
    </xf>
    <xf numFmtId="0" fontId="14" fillId="17" borderId="0" applyNumberFormat="0" applyBorder="0" applyAlignment="0" applyProtection="0">
      <alignment vertical="center"/>
    </xf>
    <xf numFmtId="0" fontId="8" fillId="18" borderId="0" applyNumberFormat="0" applyBorder="0" applyAlignment="0" applyProtection="0">
      <alignment vertical="center"/>
    </xf>
    <xf numFmtId="0" fontId="24" fillId="0" borderId="4" applyNumberFormat="0" applyFill="0" applyAlignment="0" applyProtection="0">
      <alignment vertical="center"/>
    </xf>
    <xf numFmtId="0" fontId="18" fillId="0" borderId="0" applyNumberFormat="0" applyFill="0" applyBorder="0" applyAlignment="0" applyProtection="0">
      <alignment vertical="center"/>
    </xf>
    <xf numFmtId="0" fontId="14" fillId="20" borderId="0" applyNumberFormat="0" applyBorder="0" applyAlignment="0" applyProtection="0">
      <alignment vertical="center"/>
    </xf>
    <xf numFmtId="44" fontId="0" fillId="0" borderId="0" applyFont="0" applyFill="0" applyBorder="0" applyAlignment="0" applyProtection="0">
      <alignment vertical="center"/>
    </xf>
    <xf numFmtId="0" fontId="14" fillId="22" borderId="0" applyNumberFormat="0" applyBorder="0" applyAlignment="0" applyProtection="0">
      <alignment vertical="center"/>
    </xf>
    <xf numFmtId="0" fontId="22" fillId="15" borderId="7" applyNumberFormat="0" applyAlignment="0" applyProtection="0">
      <alignment vertical="center"/>
    </xf>
    <xf numFmtId="0" fontId="23" fillId="0" borderId="0" applyNumberFormat="0" applyFill="0" applyBorder="0" applyAlignment="0" applyProtection="0">
      <alignment vertical="center"/>
    </xf>
    <xf numFmtId="41" fontId="0" fillId="0" borderId="0" applyFont="0" applyFill="0" applyBorder="0" applyAlignment="0" applyProtection="0">
      <alignment vertical="center"/>
    </xf>
    <xf numFmtId="0" fontId="8" fillId="25" borderId="0" applyNumberFormat="0" applyBorder="0" applyAlignment="0" applyProtection="0">
      <alignment vertical="center"/>
    </xf>
    <xf numFmtId="0" fontId="14" fillId="26" borderId="0" applyNumberFormat="0" applyBorder="0" applyAlignment="0" applyProtection="0">
      <alignment vertical="center"/>
    </xf>
    <xf numFmtId="0" fontId="8" fillId="27" borderId="0" applyNumberFormat="0" applyBorder="0" applyAlignment="0" applyProtection="0">
      <alignment vertical="center"/>
    </xf>
    <xf numFmtId="0" fontId="25" fillId="29" borderId="7" applyNumberFormat="0" applyAlignment="0" applyProtection="0">
      <alignment vertical="center"/>
    </xf>
    <xf numFmtId="0" fontId="16" fillId="15" borderId="5" applyNumberFormat="0" applyAlignment="0" applyProtection="0">
      <alignment vertical="center"/>
    </xf>
    <xf numFmtId="0" fontId="26" fillId="31" borderId="9" applyNumberFormat="0" applyAlignment="0" applyProtection="0">
      <alignment vertical="center"/>
    </xf>
    <xf numFmtId="0" fontId="20" fillId="0" borderId="6" applyNumberFormat="0" applyFill="0" applyAlignment="0" applyProtection="0">
      <alignment vertical="center"/>
    </xf>
    <xf numFmtId="0" fontId="8" fillId="32" borderId="0" applyNumberFormat="0" applyBorder="0" applyAlignment="0" applyProtection="0">
      <alignment vertical="center"/>
    </xf>
    <xf numFmtId="0" fontId="8" fillId="12" borderId="0" applyNumberFormat="0" applyBorder="0" applyAlignment="0" applyProtection="0">
      <alignment vertical="center"/>
    </xf>
    <xf numFmtId="0" fontId="0" fillId="7" borderId="2" applyNumberFormat="0" applyFont="0" applyAlignment="0" applyProtection="0">
      <alignment vertical="center"/>
    </xf>
    <xf numFmtId="0" fontId="12" fillId="0" borderId="0" applyNumberFormat="0" applyFill="0" applyBorder="0" applyAlignment="0" applyProtection="0">
      <alignment vertical="center"/>
    </xf>
    <xf numFmtId="0" fontId="11" fillId="5" borderId="0" applyNumberFormat="0" applyBorder="0" applyAlignment="0" applyProtection="0">
      <alignment vertical="center"/>
    </xf>
    <xf numFmtId="0" fontId="21" fillId="0" borderId="0" applyNumberFormat="0" applyFill="0" applyBorder="0" applyAlignment="0" applyProtection="0">
      <alignment vertical="center"/>
    </xf>
    <xf numFmtId="0" fontId="8" fillId="11" borderId="0" applyNumberFormat="0" applyBorder="0" applyAlignment="0" applyProtection="0">
      <alignment vertical="center"/>
    </xf>
    <xf numFmtId="0" fontId="10" fillId="4" borderId="0" applyNumberFormat="0" applyBorder="0" applyAlignment="0" applyProtection="0">
      <alignment vertical="center"/>
    </xf>
    <xf numFmtId="0" fontId="14" fillId="8" borderId="0" applyNumberFormat="0" applyBorder="0" applyAlignment="0" applyProtection="0">
      <alignment vertical="center"/>
    </xf>
    <xf numFmtId="0" fontId="9" fillId="3" borderId="0" applyNumberFormat="0" applyBorder="0" applyAlignment="0" applyProtection="0">
      <alignment vertical="center"/>
    </xf>
    <xf numFmtId="0" fontId="8" fillId="24" borderId="0" applyNumberFormat="0" applyBorder="0" applyAlignment="0" applyProtection="0">
      <alignment vertical="center"/>
    </xf>
    <xf numFmtId="0" fontId="14" fillId="21" borderId="0" applyNumberFormat="0" applyBorder="0" applyAlignment="0" applyProtection="0">
      <alignment vertical="center"/>
    </xf>
    <xf numFmtId="0" fontId="8" fillId="2" borderId="0" applyNumberFormat="0" applyBorder="0" applyAlignment="0" applyProtection="0">
      <alignment vertical="center"/>
    </xf>
    <xf numFmtId="0" fontId="14" fillId="19" borderId="0" applyNumberFormat="0" applyBorder="0" applyAlignment="0" applyProtection="0">
      <alignment vertical="center"/>
    </xf>
    <xf numFmtId="0" fontId="8" fillId="6" borderId="0" applyNumberFormat="0" applyBorder="0" applyAlignment="0" applyProtection="0">
      <alignment vertical="center"/>
    </xf>
  </cellStyleXfs>
  <cellXfs count="65">
    <xf numFmtId="0" fontId="0" fillId="0" borderId="0" xfId="0">
      <alignment vertical="center"/>
    </xf>
    <xf numFmtId="0" fontId="0" fillId="0" borderId="0" xfId="0" applyFont="1" applyFill="1" applyAlignment="1">
      <alignment vertical="center"/>
    </xf>
    <xf numFmtId="178" fontId="1" fillId="0" borderId="0" xfId="0" applyNumberFormat="1" applyFont="1" applyFill="1" applyAlignment="1">
      <alignment horizontal="center" vertical="center"/>
    </xf>
    <xf numFmtId="178" fontId="0" fillId="0" borderId="0" xfId="0" applyNumberFormat="1" applyFont="1" applyFill="1" applyAlignment="1">
      <alignment vertical="center"/>
    </xf>
    <xf numFmtId="178" fontId="0" fillId="0" borderId="0" xfId="0" applyNumberFormat="1" applyFont="1" applyFill="1" applyAlignment="1">
      <alignment horizontal="center" vertical="center"/>
    </xf>
    <xf numFmtId="0" fontId="1" fillId="0" borderId="0" xfId="0" applyFont="1" applyFill="1" applyAlignment="1">
      <alignment horizontal="center" vertical="center"/>
    </xf>
    <xf numFmtId="177" fontId="0" fillId="0" borderId="0" xfId="0" applyNumberFormat="1" applyFont="1" applyFill="1" applyAlignment="1">
      <alignment vertical="center"/>
    </xf>
    <xf numFmtId="177" fontId="0" fillId="0" borderId="0" xfId="0" applyNumberFormat="1" applyFont="1" applyFill="1" applyAlignment="1">
      <alignment horizontal="center" vertical="center"/>
    </xf>
    <xf numFmtId="0" fontId="0" fillId="0" borderId="0" xfId="0" applyFont="1" applyFill="1" applyAlignment="1">
      <alignment horizontal="center" vertical="center"/>
    </xf>
    <xf numFmtId="178" fontId="2" fillId="0" borderId="0" xfId="0" applyNumberFormat="1" applyFont="1" applyFill="1" applyAlignment="1">
      <alignment horizontal="left" vertical="center"/>
    </xf>
    <xf numFmtId="178" fontId="3" fillId="0" borderId="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178"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8"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178"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178" fontId="6" fillId="0" borderId="1" xfId="0" applyNumberFormat="1" applyFont="1" applyFill="1" applyBorder="1" applyAlignment="1">
      <alignment horizontal="center"/>
    </xf>
    <xf numFmtId="0" fontId="6" fillId="0" borderId="1" xfId="0" applyNumberFormat="1" applyFont="1" applyFill="1" applyBorder="1" applyAlignment="1">
      <alignment horizontal="center"/>
    </xf>
    <xf numFmtId="0" fontId="7" fillId="0" borderId="1" xfId="0" applyNumberFormat="1" applyFont="1" applyFill="1" applyBorder="1" applyAlignment="1">
      <alignment horizontal="center"/>
    </xf>
    <xf numFmtId="178"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178" fontId="6" fillId="0" borderId="1" xfId="15" applyNumberFormat="1" applyFont="1" applyFill="1" applyBorder="1" applyAlignment="1">
      <alignment horizontal="center" vertical="center"/>
    </xf>
    <xf numFmtId="49" fontId="6" fillId="0" borderId="1" xfId="15" applyNumberFormat="1" applyFont="1" applyFill="1" applyBorder="1" applyAlignment="1">
      <alignment horizontal="center" vertical="center"/>
    </xf>
    <xf numFmtId="49" fontId="7" fillId="0" borderId="1" xfId="15" applyNumberFormat="1" applyFont="1" applyFill="1" applyBorder="1" applyAlignment="1">
      <alignment horizontal="center" vertical="center"/>
    </xf>
    <xf numFmtId="178" fontId="6" fillId="0" borderId="1" xfId="0" applyNumberFormat="1" applyFont="1" applyFill="1" applyBorder="1" applyAlignment="1">
      <alignment horizontal="center" vertical="center"/>
    </xf>
    <xf numFmtId="177" fontId="6" fillId="0" borderId="1" xfId="0" applyNumberFormat="1" applyFont="1" applyFill="1" applyBorder="1" applyAlignment="1">
      <alignment horizontal="center" vertical="center"/>
    </xf>
    <xf numFmtId="177" fontId="7" fillId="0" borderId="1" xfId="0" applyNumberFormat="1" applyFont="1" applyFill="1" applyBorder="1" applyAlignment="1">
      <alignment horizontal="center" vertical="center"/>
    </xf>
    <xf numFmtId="178" fontId="6" fillId="0" borderId="1" xfId="15" applyNumberFormat="1" applyFont="1" applyFill="1" applyBorder="1" applyAlignment="1">
      <alignment horizontal="center"/>
    </xf>
    <xf numFmtId="0" fontId="6" fillId="0" borderId="1" xfId="15" applyNumberFormat="1" applyFont="1" applyFill="1" applyBorder="1" applyAlignment="1">
      <alignment horizontal="center"/>
    </xf>
    <xf numFmtId="0" fontId="7" fillId="0" borderId="1" xfId="15" applyNumberFormat="1" applyFont="1" applyFill="1" applyBorder="1" applyAlignment="1">
      <alignment horizontal="center"/>
    </xf>
    <xf numFmtId="178" fontId="6" fillId="0" borderId="1" xfId="15" applyNumberFormat="1" applyFont="1" applyFill="1" applyBorder="1" applyAlignment="1">
      <alignment horizontal="center" vertical="center"/>
    </xf>
    <xf numFmtId="0" fontId="6" fillId="0" borderId="1" xfId="15" applyNumberFormat="1" applyFont="1" applyFill="1" applyBorder="1" applyAlignment="1">
      <alignment horizontal="center" vertical="center"/>
    </xf>
    <xf numFmtId="0" fontId="7" fillId="0" borderId="1" xfId="15" applyNumberFormat="1" applyFont="1" applyFill="1" applyBorder="1" applyAlignment="1">
      <alignment horizontal="center" vertical="center"/>
    </xf>
    <xf numFmtId="178" fontId="6" fillId="0" borderId="1" xfId="15" applyNumberFormat="1" applyFont="1" applyFill="1" applyBorder="1" applyAlignment="1">
      <alignment horizontal="center" vertical="center" wrapText="1"/>
    </xf>
    <xf numFmtId="0" fontId="6" fillId="0" borderId="1" xfId="15" applyFont="1" applyFill="1" applyBorder="1" applyAlignment="1">
      <alignment horizontal="center" vertical="center" wrapText="1"/>
    </xf>
    <xf numFmtId="0" fontId="6" fillId="0" borderId="1" xfId="15" applyFont="1" applyFill="1" applyBorder="1" applyAlignment="1">
      <alignment horizontal="center"/>
    </xf>
    <xf numFmtId="0" fontId="7" fillId="0" borderId="1" xfId="15" applyFont="1" applyFill="1" applyBorder="1" applyAlignment="1">
      <alignment horizontal="center"/>
    </xf>
    <xf numFmtId="0" fontId="6" fillId="0" borderId="1" xfId="15" applyFont="1" applyFill="1" applyBorder="1" applyAlignment="1">
      <alignment horizontal="center" vertical="center"/>
    </xf>
    <xf numFmtId="0" fontId="7" fillId="0" borderId="1" xfId="15" applyFont="1" applyFill="1" applyBorder="1" applyAlignment="1">
      <alignment horizontal="center" vertical="center"/>
    </xf>
    <xf numFmtId="177" fontId="6" fillId="0" borderId="1" xfId="15" applyNumberFormat="1" applyFont="1" applyFill="1" applyBorder="1" applyAlignment="1">
      <alignment horizontal="center" vertical="center"/>
    </xf>
    <xf numFmtId="177" fontId="7" fillId="0" borderId="1" xfId="15" applyNumberFormat="1" applyFont="1" applyFill="1" applyBorder="1" applyAlignment="1">
      <alignment horizontal="center" vertical="center"/>
    </xf>
    <xf numFmtId="0" fontId="6" fillId="0" borderId="1" xfId="15" applyFont="1" applyFill="1" applyBorder="1" applyAlignment="1">
      <alignment horizontal="center" vertical="center"/>
    </xf>
    <xf numFmtId="0" fontId="7" fillId="0" borderId="1" xfId="15" applyFont="1" applyFill="1" applyBorder="1" applyAlignment="1">
      <alignment horizontal="center" vertical="center"/>
    </xf>
    <xf numFmtId="178" fontId="4" fillId="0" borderId="0" xfId="0" applyNumberFormat="1" applyFont="1" applyFill="1" applyAlignment="1">
      <alignment horizontal="center" vertical="center" wrapText="1"/>
    </xf>
    <xf numFmtId="177" fontId="4" fillId="0" borderId="0" xfId="0" applyNumberFormat="1" applyFont="1" applyFill="1" applyAlignment="1">
      <alignment horizontal="center" vertical="center" wrapText="1"/>
    </xf>
    <xf numFmtId="177" fontId="5"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xf>
    <xf numFmtId="178" fontId="7" fillId="0" borderId="1" xfId="0" applyNumberFormat="1" applyFont="1" applyFill="1" applyBorder="1" applyAlignment="1">
      <alignment horizontal="center" vertical="center"/>
    </xf>
    <xf numFmtId="177" fontId="7" fillId="0" borderId="1" xfId="0" applyNumberFormat="1" applyFont="1" applyFill="1" applyBorder="1" applyAlignment="1">
      <alignment horizontal="center" vertical="center"/>
    </xf>
    <xf numFmtId="178" fontId="7" fillId="0" borderId="1" xfId="0" applyNumberFormat="1" applyFont="1" applyFill="1" applyBorder="1" applyAlignment="1">
      <alignment horizontal="center"/>
    </xf>
    <xf numFmtId="177" fontId="7" fillId="0" borderId="1" xfId="0" applyNumberFormat="1" applyFont="1" applyFill="1" applyBorder="1" applyAlignment="1">
      <alignment horizontal="center"/>
    </xf>
    <xf numFmtId="177" fontId="1" fillId="0" borderId="1" xfId="0" applyNumberFormat="1" applyFont="1" applyFill="1" applyBorder="1" applyAlignment="1">
      <alignment horizontal="center" vertical="center"/>
    </xf>
    <xf numFmtId="178" fontId="7" fillId="0" borderId="1" xfId="15" applyNumberFormat="1" applyFont="1" applyFill="1" applyBorder="1" applyAlignment="1">
      <alignment horizontal="center" vertical="center"/>
    </xf>
    <xf numFmtId="177" fontId="7" fillId="0" borderId="1" xfId="15" applyNumberFormat="1" applyFont="1" applyFill="1" applyBorder="1" applyAlignment="1">
      <alignment horizontal="center" vertical="center"/>
    </xf>
    <xf numFmtId="178" fontId="7" fillId="0" borderId="1" xfId="0" applyNumberFormat="1" applyFont="1" applyFill="1" applyBorder="1" applyAlignment="1">
      <alignment horizontal="center" vertical="center"/>
    </xf>
    <xf numFmtId="178" fontId="7" fillId="0" borderId="1" xfId="15" applyNumberFormat="1" applyFont="1" applyFill="1" applyBorder="1" applyAlignment="1">
      <alignment horizontal="center"/>
    </xf>
    <xf numFmtId="177" fontId="7" fillId="0" borderId="1" xfId="15" applyNumberFormat="1" applyFont="1" applyFill="1" applyBorder="1" applyAlignment="1">
      <alignment horizontal="center"/>
    </xf>
    <xf numFmtId="178" fontId="7" fillId="0" borderId="1" xfId="15" applyNumberFormat="1" applyFont="1" applyFill="1" applyBorder="1" applyAlignment="1">
      <alignment horizontal="center" vertical="center"/>
    </xf>
    <xf numFmtId="177" fontId="6" fillId="0" borderId="1" xfId="15" applyNumberFormat="1" applyFont="1" applyFill="1" applyBorder="1" applyAlignment="1">
      <alignment horizontal="center" vertical="center" wrapText="1"/>
    </xf>
    <xf numFmtId="177" fontId="1" fillId="0" borderId="0" xfId="0" applyNumberFormat="1" applyFont="1" applyFill="1" applyAlignment="1">
      <alignment vertical="center"/>
    </xf>
    <xf numFmtId="177" fontId="1" fillId="0" borderId="0" xfId="0" applyNumberFormat="1" applyFont="1" applyFill="1" applyAlignment="1">
      <alignment horizontal="center" vertical="center"/>
    </xf>
    <xf numFmtId="0" fontId="6" fillId="0" borderId="1" xfId="15" applyFont="1" applyFill="1" applyBorder="1" applyAlignment="1" quotePrefix="1">
      <alignment horizontal="center" vertical="center" wrapText="1"/>
    </xf>
    <xf numFmtId="0" fontId="7" fillId="0" borderId="1" xfId="15" applyFont="1" applyFill="1" applyBorder="1" applyAlignment="1" quotePrefix="1">
      <alignment horizontal="center"/>
    </xf>
    <xf numFmtId="0" fontId="7" fillId="0" borderId="1" xfId="15" applyFont="1" applyFill="1" applyBorder="1" applyAlignment="1" quotePrefix="1">
      <alignment horizontal="center" vertical="center"/>
    </xf>
    <xf numFmtId="177" fontId="7" fillId="0" borderId="1" xfId="15" applyNumberFormat="1" applyFont="1" applyFill="1" applyBorder="1" applyAlignment="1" quotePrefix="1">
      <alignment horizontal="center" vertical="center"/>
    </xf>
    <xf numFmtId="0" fontId="7" fillId="0" borderId="1" xfId="15" applyFont="1" applyFill="1" applyBorder="1" applyAlignment="1" quotePrefix="1">
      <alignment horizontal="center" vertical="center"/>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常规 4" xfId="15"/>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Desktop/&#38754;&#35797;&#20154;&#21592;&#32479;&#35745;&#34920;(&#21103;&#264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挂网公告"/>
      <sheetName val="原始表格"/>
      <sheetName val="Sheet2"/>
      <sheetName val="笔试成绩计算（模板）"/>
      <sheetName val="笔试成绩计算"/>
      <sheetName val="终"/>
    </sheetNames>
    <sheetDataSet>
      <sheetData sheetId="0">
        <row r="2">
          <cell r="A2">
            <v>54010001</v>
          </cell>
          <cell r="B2" t="str">
            <v>四川省革命伤残军人休养院</v>
          </cell>
          <cell r="C2" t="str">
            <v>01</v>
          </cell>
          <cell r="D2" t="str">
            <v>省退役军人事务厅</v>
          </cell>
          <cell r="E2" t="str">
            <v>54</v>
          </cell>
          <cell r="F2" t="str">
            <v>专技岗位</v>
          </cell>
          <cell r="G2" t="str">
            <v>文博研究</v>
          </cell>
          <cell r="H2" t="str">
            <v>1</v>
          </cell>
          <cell r="I2" t="str">
            <v>详见公告</v>
          </cell>
          <cell r="J2" t="str">
            <v>1992年1月1日及以后出生</v>
          </cell>
          <cell r="K2" t="str">
            <v>研究生</v>
          </cell>
          <cell r="L2" t="str">
            <v>文物与博物馆学、考古学及博物馆学、史学理论及史学史专业</v>
          </cell>
          <cell r="M2" t="str">
            <v/>
          </cell>
          <cell r="N2" t="str">
            <v>3:1</v>
          </cell>
          <cell r="O2" t="str">
            <v/>
          </cell>
          <cell r="P2" t="str">
            <v>综合知识</v>
          </cell>
        </row>
        <row r="3">
          <cell r="A3">
            <v>54010002</v>
          </cell>
          <cell r="B3" t="str">
            <v>四川省革命伤残军人休养院</v>
          </cell>
          <cell r="C3" t="str">
            <v>01</v>
          </cell>
          <cell r="D3" t="str">
            <v>省退役军人事务厅</v>
          </cell>
          <cell r="E3" t="str">
            <v>54</v>
          </cell>
          <cell r="F3" t="str">
            <v>专技岗位</v>
          </cell>
          <cell r="G3" t="str">
            <v>财务</v>
          </cell>
          <cell r="H3" t="str">
            <v>1</v>
          </cell>
          <cell r="I3" t="str">
            <v>详见公告</v>
          </cell>
          <cell r="J3" t="str">
            <v>1987年1月1日及以后出生</v>
          </cell>
          <cell r="K3" t="str">
            <v>大学本科及以上学历</v>
          </cell>
          <cell r="L3" t="str">
            <v>本科：财务管理、会计学、经济学专业；研究生：财政学、会计学专业</v>
          </cell>
          <cell r="M3" t="str">
            <v>须取得经济专业初级职称证或会计专业初级职称证</v>
          </cell>
          <cell r="N3" t="str">
            <v>3:1</v>
          </cell>
          <cell r="O3" t="str">
            <v/>
          </cell>
          <cell r="P3" t="str">
            <v>综合知识</v>
          </cell>
        </row>
        <row r="4">
          <cell r="A4">
            <v>54010003</v>
          </cell>
          <cell r="B4" t="str">
            <v>四川省革命伤残军人休养院</v>
          </cell>
          <cell r="C4" t="str">
            <v>01</v>
          </cell>
          <cell r="D4" t="str">
            <v>省退役军人事务厅</v>
          </cell>
          <cell r="E4" t="str">
            <v>54</v>
          </cell>
          <cell r="F4" t="str">
            <v>专技岗位</v>
          </cell>
          <cell r="G4" t="str">
            <v>临床医师</v>
          </cell>
          <cell r="H4" t="str">
            <v>3</v>
          </cell>
          <cell r="I4" t="str">
            <v>详见公告</v>
          </cell>
          <cell r="J4" t="str">
            <v>1992年1月1日及以后出生</v>
          </cell>
          <cell r="K4" t="str">
            <v>大学本科及以上学历</v>
          </cell>
          <cell r="L4" t="str">
            <v>本科：临床医学专业；研究生：神经病学、内科学、外科学专业</v>
          </cell>
          <cell r="M4" t="str">
            <v/>
          </cell>
          <cell r="N4" t="str">
            <v>3:1</v>
          </cell>
          <cell r="O4" t="str">
            <v>取得临床类医师资格证书（或参加临床类医师资格考试成绩合格）的年龄可放宽至1987年1月1日及以后出生；取得临床类医师中级职称资格证书（或参加临床类医师中级资格考试成绩合格）年龄可放宽至1982年1月1日及以后出生</v>
          </cell>
          <cell r="P4" t="str">
            <v>卫生公共基础（含中医）</v>
          </cell>
        </row>
        <row r="5">
          <cell r="A5">
            <v>54010004</v>
          </cell>
          <cell r="B5" t="str">
            <v>四川省革命伤残军人休养院</v>
          </cell>
          <cell r="C5" t="str">
            <v>01</v>
          </cell>
          <cell r="D5" t="str">
            <v>省退役军人事务厅</v>
          </cell>
          <cell r="E5" t="str">
            <v>54</v>
          </cell>
          <cell r="F5" t="str">
            <v>专技岗位</v>
          </cell>
          <cell r="G5" t="str">
            <v>超声医师</v>
          </cell>
          <cell r="H5" t="str">
            <v>2</v>
          </cell>
          <cell r="I5" t="str">
            <v>详见公告</v>
          </cell>
          <cell r="J5" t="str">
            <v>1987年1月1日及以后出生</v>
          </cell>
          <cell r="K5" t="str">
            <v>大学本科及以上学历</v>
          </cell>
          <cell r="L5" t="str">
            <v>本科：临床医学、医学影像学专业；研究生：影像医学与核医学专业</v>
          </cell>
          <cell r="M5" t="str">
            <v>须取得临床类医师资格证且执业范围为医学影像和放射治疗专业</v>
          </cell>
          <cell r="N5" t="str">
            <v>3:1</v>
          </cell>
          <cell r="O5" t="str">
            <v/>
          </cell>
          <cell r="P5" t="str">
            <v>卫生公共基础（不含中医）</v>
          </cell>
        </row>
        <row r="6">
          <cell r="A6">
            <v>54010005</v>
          </cell>
          <cell r="B6" t="str">
            <v>四川省革命伤残军人休养院</v>
          </cell>
          <cell r="C6" t="str">
            <v>01</v>
          </cell>
          <cell r="D6" t="str">
            <v>省退役军人事务厅</v>
          </cell>
          <cell r="E6" t="str">
            <v>54</v>
          </cell>
          <cell r="F6" t="str">
            <v>专技岗位</v>
          </cell>
          <cell r="G6" t="str">
            <v>康复医师</v>
          </cell>
          <cell r="H6" t="str">
            <v>1</v>
          </cell>
          <cell r="I6" t="str">
            <v>详见公告</v>
          </cell>
          <cell r="J6" t="str">
            <v>1987年1月1日及以后出生</v>
          </cell>
          <cell r="K6" t="str">
            <v>研究生</v>
          </cell>
          <cell r="L6" t="str">
            <v>康复医学与理疗学专业</v>
          </cell>
          <cell r="M6" t="str">
            <v>须取得临床类医师资格证且执业范围为康复医学专业</v>
          </cell>
          <cell r="N6" t="str">
            <v>3:1</v>
          </cell>
          <cell r="O6" t="str">
            <v>取得临床类医师中级职称资格证书（或参加临床类医师中级资格考试成绩合格）年龄可放宽至1982年1月1日及以后出生</v>
          </cell>
          <cell r="P6" t="str">
            <v>卫生公共基础（含中医）</v>
          </cell>
        </row>
        <row r="7">
          <cell r="A7">
            <v>54010006</v>
          </cell>
          <cell r="B7" t="str">
            <v>四川省革命伤残军人休养院</v>
          </cell>
          <cell r="C7" t="str">
            <v>01</v>
          </cell>
          <cell r="D7" t="str">
            <v>省退役军人事务厅</v>
          </cell>
          <cell r="E7" t="str">
            <v>54</v>
          </cell>
          <cell r="F7" t="str">
            <v>专技岗位</v>
          </cell>
          <cell r="G7" t="str">
            <v>老年医师</v>
          </cell>
          <cell r="H7" t="str">
            <v>1</v>
          </cell>
          <cell r="I7" t="str">
            <v>详见公告</v>
          </cell>
          <cell r="J7" t="str">
            <v>1987年1月1日及以后出生</v>
          </cell>
          <cell r="K7" t="str">
            <v>研究生</v>
          </cell>
          <cell r="L7" t="str">
            <v>老年医学专业</v>
          </cell>
          <cell r="M7" t="str">
            <v>须取得临床类医师资格证</v>
          </cell>
          <cell r="N7" t="str">
            <v>3:1</v>
          </cell>
          <cell r="O7" t="str">
            <v>取得临床类医师中级职称资格证书（或参加临床类医师中级资格考试成绩合格）年龄可放宽至1982年1月1日及以后出生</v>
          </cell>
          <cell r="P7" t="str">
            <v>卫生公共基础（含中医）</v>
          </cell>
        </row>
        <row r="8">
          <cell r="A8">
            <v>54010007</v>
          </cell>
          <cell r="B8" t="str">
            <v>四川省革命伤残军人休养院</v>
          </cell>
          <cell r="C8" t="str">
            <v>01</v>
          </cell>
          <cell r="D8" t="str">
            <v>省退役军人事务厅</v>
          </cell>
          <cell r="E8" t="str">
            <v>54</v>
          </cell>
          <cell r="F8" t="str">
            <v>专技岗位</v>
          </cell>
          <cell r="G8" t="str">
            <v>皮肤医师A</v>
          </cell>
          <cell r="H8" t="str">
            <v>1</v>
          </cell>
          <cell r="I8" t="str">
            <v>详见公告</v>
          </cell>
          <cell r="J8" t="str">
            <v>1987年1月1日及以后出生</v>
          </cell>
          <cell r="K8" t="str">
            <v>大学本科及以上学历</v>
          </cell>
          <cell r="L8" t="str">
            <v>本科：临床医学专业；研究生：皮肤病与性病学专业</v>
          </cell>
          <cell r="M8" t="str">
            <v>须取得临床类医师资格证且执业范围为皮肤与性病学专业</v>
          </cell>
          <cell r="N8" t="str">
            <v>3:1</v>
          </cell>
          <cell r="O8" t="str">
            <v/>
          </cell>
          <cell r="P8" t="str">
            <v>卫生公共基础（含中医）</v>
          </cell>
        </row>
        <row r="9">
          <cell r="A9">
            <v>54010008</v>
          </cell>
          <cell r="B9" t="str">
            <v>四川省革命伤残军人休养院</v>
          </cell>
          <cell r="C9" t="str">
            <v>01</v>
          </cell>
          <cell r="D9" t="str">
            <v>省退役军人事务厅</v>
          </cell>
          <cell r="E9" t="str">
            <v>54</v>
          </cell>
          <cell r="F9" t="str">
            <v>专技岗位</v>
          </cell>
          <cell r="G9" t="str">
            <v>皮肤医师B</v>
          </cell>
          <cell r="H9" t="str">
            <v>1</v>
          </cell>
          <cell r="I9" t="str">
            <v>详见公告</v>
          </cell>
          <cell r="J9" t="str">
            <v>1982年1月1日及以后出生</v>
          </cell>
          <cell r="K9" t="str">
            <v>大学本科及以上学历</v>
          </cell>
          <cell r="L9" t="str">
            <v>本科：临床医学专业研究生：皮肤病与性病学专业</v>
          </cell>
          <cell r="M9" t="str">
            <v>须取得临床类医师中级职称资格证书且执业范围为皮肤与性病学专业</v>
          </cell>
          <cell r="N9" t="str">
            <v>3:1</v>
          </cell>
          <cell r="O9" t="str">
            <v/>
          </cell>
          <cell r="P9" t="str">
            <v>卫生公共基础（含中医）</v>
          </cell>
        </row>
        <row r="10">
          <cell r="A10">
            <v>54010009</v>
          </cell>
          <cell r="B10" t="str">
            <v>四川省革命伤残军人休养院</v>
          </cell>
          <cell r="C10" t="str">
            <v>01</v>
          </cell>
          <cell r="D10" t="str">
            <v>省退役军人事务厅</v>
          </cell>
          <cell r="E10" t="str">
            <v>54</v>
          </cell>
          <cell r="F10" t="str">
            <v>专技岗位</v>
          </cell>
          <cell r="G10" t="str">
            <v>肾内科医师</v>
          </cell>
          <cell r="H10" t="str">
            <v>1</v>
          </cell>
          <cell r="I10" t="str">
            <v>详见公告</v>
          </cell>
          <cell r="J10" t="str">
            <v>1982年1月1日及以后出生</v>
          </cell>
          <cell r="K10" t="str">
            <v>大学本科及以上学历</v>
          </cell>
          <cell r="L10" t="str">
            <v>本科：临床医学专业；研究生：内科学专业</v>
          </cell>
          <cell r="M10" t="str">
            <v>须取得临床类中级职称医师资格证且执业范围为肾内科学专业</v>
          </cell>
          <cell r="N10" t="str">
            <v>3:1</v>
          </cell>
          <cell r="O10" t="str">
            <v/>
          </cell>
          <cell r="P10" t="str">
            <v>卫生公共基础（含中医）</v>
          </cell>
        </row>
        <row r="11">
          <cell r="A11">
            <v>54010010</v>
          </cell>
          <cell r="B11" t="str">
            <v>四川省革命伤残军人休养院</v>
          </cell>
          <cell r="C11" t="str">
            <v>01</v>
          </cell>
          <cell r="D11" t="str">
            <v>省退役军人事务厅</v>
          </cell>
          <cell r="E11" t="str">
            <v>54</v>
          </cell>
          <cell r="F11" t="str">
            <v>专技岗位</v>
          </cell>
          <cell r="G11" t="str">
            <v>中西医结合医师</v>
          </cell>
          <cell r="H11" t="str">
            <v>1</v>
          </cell>
          <cell r="I11" t="str">
            <v>详见公告</v>
          </cell>
          <cell r="J11" t="str">
            <v>1987年1月1日及以后出生</v>
          </cell>
          <cell r="K11" t="str">
            <v>研究生</v>
          </cell>
          <cell r="L11" t="str">
            <v>中西医结合临床专业</v>
          </cell>
          <cell r="M11" t="str">
            <v>须取得中医类医师资格证及住院医师规范化培训合格证书</v>
          </cell>
          <cell r="N11" t="str">
            <v>3:1</v>
          </cell>
          <cell r="O11" t="str">
            <v/>
          </cell>
          <cell r="P11" t="str">
            <v>卫生公共基础（含中医）</v>
          </cell>
        </row>
        <row r="12">
          <cell r="A12">
            <v>54010011</v>
          </cell>
          <cell r="B12" t="str">
            <v>四川省革命伤残军人休养院</v>
          </cell>
          <cell r="C12" t="str">
            <v>01</v>
          </cell>
          <cell r="D12" t="str">
            <v>省退役军人事务厅</v>
          </cell>
          <cell r="E12" t="str">
            <v>54</v>
          </cell>
          <cell r="F12" t="str">
            <v>专技岗位</v>
          </cell>
          <cell r="G12" t="str">
            <v>护理A</v>
          </cell>
          <cell r="H12" t="str">
            <v>1</v>
          </cell>
          <cell r="I12" t="str">
            <v>详见公告</v>
          </cell>
          <cell r="J12" t="str">
            <v>1992年1月1日及以后出生</v>
          </cell>
          <cell r="K12" t="str">
            <v>大学本科及以上学历</v>
          </cell>
          <cell r="L12" t="str">
            <v>本科：护理学专业；研究生：护理学专业</v>
          </cell>
          <cell r="M12" t="str">
            <v>须取得护师资格证</v>
          </cell>
          <cell r="N12" t="str">
            <v>3:1</v>
          </cell>
          <cell r="O12" t="str">
            <v/>
          </cell>
          <cell r="P12" t="str">
            <v>卫生公共基础（不含中医）</v>
          </cell>
        </row>
        <row r="13">
          <cell r="A13">
            <v>54010012</v>
          </cell>
          <cell r="B13" t="str">
            <v>四川省革命伤残军人休养院</v>
          </cell>
          <cell r="C13" t="str">
            <v>01</v>
          </cell>
          <cell r="D13" t="str">
            <v>省退役军人事务厅</v>
          </cell>
          <cell r="E13" t="str">
            <v>54</v>
          </cell>
          <cell r="F13" t="str">
            <v>专技岗位</v>
          </cell>
          <cell r="G13" t="str">
            <v>护理B</v>
          </cell>
          <cell r="H13" t="str">
            <v>1</v>
          </cell>
          <cell r="I13" t="str">
            <v>详见公告</v>
          </cell>
          <cell r="J13" t="str">
            <v>1992年1月1日及以后出生</v>
          </cell>
          <cell r="K13" t="str">
            <v>研究生</v>
          </cell>
          <cell r="L13" t="str">
            <v>护理学专业</v>
          </cell>
          <cell r="M13" t="str">
            <v>须取得护士资格证</v>
          </cell>
          <cell r="N13" t="str">
            <v>3:1</v>
          </cell>
          <cell r="O13" t="str">
            <v/>
          </cell>
          <cell r="P13" t="str">
            <v>卫生公共基础（不含中医）</v>
          </cell>
        </row>
        <row r="14">
          <cell r="A14">
            <v>54020013</v>
          </cell>
          <cell r="B14" t="str">
            <v>四川省第二退役军人医院</v>
          </cell>
          <cell r="C14" t="str">
            <v>02</v>
          </cell>
          <cell r="D14" t="str">
            <v>省退役军人事务厅</v>
          </cell>
          <cell r="E14" t="str">
            <v>54</v>
          </cell>
          <cell r="F14" t="str">
            <v>专技岗位</v>
          </cell>
          <cell r="G14" t="str">
            <v>财务管理</v>
          </cell>
          <cell r="H14" t="str">
            <v>2</v>
          </cell>
          <cell r="I14" t="str">
            <v>详见公告</v>
          </cell>
          <cell r="J14" t="str">
            <v>1992年1月1日及以后出生</v>
          </cell>
          <cell r="K14" t="str">
            <v>大学本科及以上学历，并取得学士及以上学位</v>
          </cell>
          <cell r="L14" t="str">
            <v>本科：会计专业、会计学专业、财务管理专业、国际经济与贸易专业；研究生：会计、会计学专业，国际经济与贸易专业</v>
          </cell>
          <cell r="M14" t="str">
            <v/>
          </cell>
          <cell r="N14" t="str">
            <v>3:1</v>
          </cell>
          <cell r="O14" t="str">
            <v>取得会计中级及以上职称资格证的，年龄可放宽至1987年1月1日及以后出生</v>
          </cell>
          <cell r="P14" t="str">
            <v>综合知识</v>
          </cell>
        </row>
        <row r="15">
          <cell r="A15">
            <v>54020014</v>
          </cell>
          <cell r="B15" t="str">
            <v>四川省第二退役军人医院</v>
          </cell>
          <cell r="C15" t="str">
            <v>02</v>
          </cell>
          <cell r="D15" t="str">
            <v>省退役军人事务厅</v>
          </cell>
          <cell r="E15" t="str">
            <v>54</v>
          </cell>
          <cell r="F15" t="str">
            <v>专技岗位</v>
          </cell>
          <cell r="G15" t="str">
            <v>内科医师</v>
          </cell>
          <cell r="H15" t="str">
            <v>3</v>
          </cell>
          <cell r="I15" t="str">
            <v>详见公告</v>
          </cell>
          <cell r="J15" t="str">
            <v>1992年1月1日及以后出生</v>
          </cell>
          <cell r="K15" t="str">
            <v>大学本科及以上学历，并取得学士以上学位</v>
          </cell>
          <cell r="L15" t="str">
            <v>本科：临床医学专业；研究生：内科学专业、神经病学专业、老年医学专业</v>
          </cell>
          <cell r="M15" t="str">
            <v/>
          </cell>
          <cell r="N15" t="str">
            <v>3:1</v>
          </cell>
          <cell r="O15" t="str">
            <v>取得主治医师资格证（含参加主治医师资格考试成绩合格）或取得住院医师规范化培训合格证的，年龄可放宽至1987年1月1日及以后出生；服从医院岗位调配</v>
          </cell>
          <cell r="P15" t="str">
            <v>卫生公共基础（含中医）</v>
          </cell>
        </row>
        <row r="16">
          <cell r="A16">
            <v>54020015</v>
          </cell>
          <cell r="B16" t="str">
            <v>四川省第二退役军人医院</v>
          </cell>
          <cell r="C16" t="str">
            <v>02</v>
          </cell>
          <cell r="D16" t="str">
            <v>省退役军人事务厅</v>
          </cell>
          <cell r="E16" t="str">
            <v>54</v>
          </cell>
          <cell r="F16" t="str">
            <v>专技岗位</v>
          </cell>
          <cell r="G16" t="str">
            <v>精神科医师</v>
          </cell>
          <cell r="H16" t="str">
            <v>3</v>
          </cell>
          <cell r="I16" t="str">
            <v>详见公告</v>
          </cell>
          <cell r="J16" t="str">
            <v>1992年1月1日及以后出生</v>
          </cell>
          <cell r="K16" t="str">
            <v>大学本科及以上学历</v>
          </cell>
          <cell r="L16" t="str">
            <v>专科：临床医学专业本科：临床医学专业、精神医学专业；研究生：精神病与精神卫生学专业、神经病学专业</v>
          </cell>
          <cell r="M16" t="str">
            <v/>
          </cell>
          <cell r="N16" t="str">
            <v>3:1</v>
          </cell>
          <cell r="O16" t="str">
            <v>取得精神卫生执业医师资格，年龄可放宽至1987年1月1日及以后出生，学历可放宽至普通高等教育专科学历</v>
          </cell>
          <cell r="P16" t="str">
            <v>卫生公共基础（含中医）</v>
          </cell>
        </row>
        <row r="17">
          <cell r="A17">
            <v>54020016</v>
          </cell>
          <cell r="B17" t="str">
            <v>四川省第二退役军人医院</v>
          </cell>
          <cell r="C17" t="str">
            <v>02</v>
          </cell>
          <cell r="D17" t="str">
            <v>省退役军人事务厅</v>
          </cell>
          <cell r="E17" t="str">
            <v>54</v>
          </cell>
          <cell r="F17" t="str">
            <v>专技岗位</v>
          </cell>
          <cell r="G17" t="str">
            <v>公共卫生医师</v>
          </cell>
          <cell r="H17" t="str">
            <v>2</v>
          </cell>
          <cell r="I17" t="str">
            <v>详见公告</v>
          </cell>
          <cell r="J17" t="str">
            <v>1992年1月1日及以后出生</v>
          </cell>
          <cell r="K17" t="str">
            <v>大学本科及以上学历，并取得学士以上学位</v>
          </cell>
          <cell r="L17" t="str">
            <v>本科：预防医学专业研究生：流行病与卫生统计学专业、精神病与精神卫生学专业</v>
          </cell>
          <cell r="M17" t="str">
            <v>须取得公卫执业医师资格证</v>
          </cell>
          <cell r="N17" t="str">
            <v>3:1</v>
          </cell>
          <cell r="O17" t="str">
            <v/>
          </cell>
          <cell r="P17" t="str">
            <v>卫生公共基础（不含中医）</v>
          </cell>
        </row>
        <row r="18">
          <cell r="A18">
            <v>54020017</v>
          </cell>
          <cell r="B18" t="str">
            <v>四川省第二退役军人医院</v>
          </cell>
          <cell r="C18" t="str">
            <v>02</v>
          </cell>
          <cell r="D18" t="str">
            <v>省退役军人事务厅</v>
          </cell>
          <cell r="E18" t="str">
            <v>54</v>
          </cell>
          <cell r="F18" t="str">
            <v>专技岗位</v>
          </cell>
          <cell r="G18" t="str">
            <v>医学影像医师A（放射）</v>
          </cell>
          <cell r="H18" t="str">
            <v>2</v>
          </cell>
          <cell r="I18" t="str">
            <v>详见公告</v>
          </cell>
          <cell r="J18" t="str">
            <v>1992年1月1日及以后出生</v>
          </cell>
          <cell r="K18" t="str">
            <v>大学本科及以上学历，并取得学士以上学位</v>
          </cell>
          <cell r="L18" t="str">
            <v>专科：临床医学专业；本科：医学影像学专业、放射医学专业、临床医学专业；研究生：放射医学专业、影像医学与核医学专业</v>
          </cell>
          <cell r="M18" t="str">
            <v/>
          </cell>
          <cell r="N18" t="str">
            <v>3:1</v>
          </cell>
          <cell r="O18" t="str">
            <v>取得执业医师资格证（或参加医师资格考试成绩合格），年龄可放宽至1987年1月1日及以后出生，学历可放宽至普通高等教育专科学历</v>
          </cell>
          <cell r="P18" t="str">
            <v>卫生公共基础（含中医）</v>
          </cell>
        </row>
        <row r="19">
          <cell r="A19">
            <v>54020018</v>
          </cell>
          <cell r="B19" t="str">
            <v>四川省第二退役军人医院</v>
          </cell>
          <cell r="C19" t="str">
            <v>02</v>
          </cell>
          <cell r="D19" t="str">
            <v>省退役军人事务厅</v>
          </cell>
          <cell r="E19" t="str">
            <v>54</v>
          </cell>
          <cell r="F19" t="str">
            <v>专技岗位</v>
          </cell>
          <cell r="G19" t="str">
            <v>医学影像医师B（超声）</v>
          </cell>
          <cell r="H19" t="str">
            <v>2</v>
          </cell>
          <cell r="I19" t="str">
            <v>详见公告</v>
          </cell>
          <cell r="J19" t="str">
            <v>1992年1月1日及以后出生</v>
          </cell>
          <cell r="K19" t="str">
            <v>大学本科及以上学历，并取得学士以上学位</v>
          </cell>
          <cell r="L19" t="str">
            <v>专科：临床医学专业；本科：医学影像学专业、临床医学专业；研究生：影像医学与核医学专业</v>
          </cell>
          <cell r="M19" t="str">
            <v/>
          </cell>
          <cell r="N19" t="str">
            <v>3:1</v>
          </cell>
          <cell r="O19" t="str">
            <v>取得执业医师资格证（或参加医师资格考试成绩合格），年龄可放宽至1987年1月1日及以后出生，学历可放宽至普通高等教育专科学历</v>
          </cell>
          <cell r="P19" t="str">
            <v>卫生公共基础（含中医）</v>
          </cell>
        </row>
        <row r="20">
          <cell r="A20">
            <v>54020019</v>
          </cell>
          <cell r="B20" t="str">
            <v>四川省第二退役军人医院</v>
          </cell>
          <cell r="C20" t="str">
            <v>02</v>
          </cell>
          <cell r="D20" t="str">
            <v>省退役军人事务厅</v>
          </cell>
          <cell r="E20" t="str">
            <v>54</v>
          </cell>
          <cell r="F20" t="str">
            <v>专技岗位</v>
          </cell>
          <cell r="G20" t="str">
            <v>药剂</v>
          </cell>
          <cell r="H20" t="str">
            <v>2</v>
          </cell>
          <cell r="I20" t="str">
            <v>详见公告</v>
          </cell>
          <cell r="J20" t="str">
            <v>1992年1月1日及以后出生</v>
          </cell>
          <cell r="K20" t="str">
            <v>硕士研究生及以上学历并取得相应学位</v>
          </cell>
          <cell r="L20" t="str">
            <v>药剂学专业、药理学专业</v>
          </cell>
          <cell r="M20" t="str">
            <v/>
          </cell>
          <cell r="N20" t="str">
            <v>3:1</v>
          </cell>
          <cell r="O20" t="str">
            <v/>
          </cell>
          <cell r="P20" t="str">
            <v>卫生公共基础（含中医）</v>
          </cell>
        </row>
        <row r="21">
          <cell r="A21">
            <v>54020020</v>
          </cell>
          <cell r="B21" t="str">
            <v>四川省第二退役军人医院</v>
          </cell>
          <cell r="C21" t="str">
            <v>02</v>
          </cell>
          <cell r="D21" t="str">
            <v>省退役军人事务厅</v>
          </cell>
          <cell r="E21" t="str">
            <v>54</v>
          </cell>
          <cell r="F21" t="str">
            <v>专技岗位</v>
          </cell>
          <cell r="G21" t="str">
            <v>精神科护士</v>
          </cell>
          <cell r="H21" t="str">
            <v>1</v>
          </cell>
          <cell r="I21" t="str">
            <v>详见公告</v>
          </cell>
          <cell r="J21" t="str">
            <v>1992年1月1日及以后出生</v>
          </cell>
          <cell r="K21" t="str">
            <v>大学本科及以上学历，并取得学士以上学位</v>
          </cell>
          <cell r="L21" t="str">
            <v>本科：护理学专业；研究生：护理学专业</v>
          </cell>
          <cell r="M21" t="str">
            <v>须取得护士（师）及以上资格证书，且有2年以上二级甲等（含以上）医院工作经验</v>
          </cell>
          <cell r="N21" t="str">
            <v>3:1</v>
          </cell>
          <cell r="O21" t="str">
            <v>须提供前述工作经历的劳动合同（聘用合同）或其他有效证明文件</v>
          </cell>
          <cell r="P21" t="str">
            <v>卫生公共基础（不含中医）</v>
          </cell>
        </row>
        <row r="22">
          <cell r="A22">
            <v>54020021</v>
          </cell>
          <cell r="B22" t="str">
            <v>四川省第二退役军人医院</v>
          </cell>
          <cell r="C22" t="str">
            <v>02</v>
          </cell>
          <cell r="D22" t="str">
            <v>省退役军人事务厅</v>
          </cell>
          <cell r="E22" t="str">
            <v>54</v>
          </cell>
          <cell r="F22" t="str">
            <v>专技岗位</v>
          </cell>
          <cell r="G22" t="str">
            <v>信息管理</v>
          </cell>
          <cell r="H22" t="str">
            <v>1</v>
          </cell>
          <cell r="I22" t="str">
            <v>详见公告</v>
          </cell>
          <cell r="J22" t="str">
            <v>1992年1月1日及以后出生</v>
          </cell>
          <cell r="K22" t="str">
            <v>大学本科及以上学历，并取得学士及以上学位</v>
          </cell>
          <cell r="L22" t="str">
            <v>本科：计算机科学与技术专业、软件工程专业、网络工程专业、信息安全专业；研究生：计算机软件与理论专业、计算机应用技术专业</v>
          </cell>
          <cell r="M22" t="str">
            <v/>
          </cell>
          <cell r="N22" t="str">
            <v>3:1</v>
          </cell>
          <cell r="O22" t="str">
            <v/>
          </cell>
          <cell r="P22" t="str">
            <v>综合知识</v>
          </cell>
        </row>
        <row r="23">
          <cell r="A23">
            <v>54030022</v>
          </cell>
          <cell r="B23" t="str">
            <v>四川省第三退役军人医院</v>
          </cell>
          <cell r="C23" t="str">
            <v>03</v>
          </cell>
          <cell r="D23" t="str">
            <v>省退役军人事务厅</v>
          </cell>
          <cell r="E23" t="str">
            <v>54</v>
          </cell>
          <cell r="F23" t="str">
            <v>专技岗位</v>
          </cell>
          <cell r="G23" t="str">
            <v>财务管理</v>
          </cell>
          <cell r="H23" t="str">
            <v>1</v>
          </cell>
          <cell r="I23" t="str">
            <v>详见公告</v>
          </cell>
          <cell r="J23" t="str">
            <v>1987年1月1日及以后出生</v>
          </cell>
          <cell r="K23" t="str">
            <v>大学本科及以上学历，并取得学士及以上学位</v>
          </cell>
          <cell r="L23" t="str">
            <v>本科：会计专业、会计学专业、财务管理专业、国际经济与贸易专业；研究生：会计、会计学专业，国际经济与贸易专业。</v>
          </cell>
          <cell r="M23" t="str">
            <v>须取得会计专业中级及以上职称资格证</v>
          </cell>
          <cell r="N23" t="str">
            <v>3:1</v>
          </cell>
          <cell r="O23" t="str">
            <v/>
          </cell>
          <cell r="P23" t="str">
            <v>综合知识</v>
          </cell>
        </row>
        <row r="24">
          <cell r="A24">
            <v>54030023</v>
          </cell>
          <cell r="B24" t="str">
            <v>四川省第三退役军人医院</v>
          </cell>
          <cell r="C24" t="str">
            <v>03</v>
          </cell>
          <cell r="D24" t="str">
            <v>省退役军人事务厅</v>
          </cell>
          <cell r="E24" t="str">
            <v>54</v>
          </cell>
          <cell r="F24" t="str">
            <v>专技岗位</v>
          </cell>
          <cell r="G24" t="str">
            <v>中医医师</v>
          </cell>
          <cell r="H24" t="str">
            <v>1</v>
          </cell>
          <cell r="I24" t="str">
            <v>详见公告</v>
          </cell>
          <cell r="J24" t="str">
            <v>1992年1月1日及以后出生</v>
          </cell>
          <cell r="K24" t="str">
            <v>大学本科及以上学历</v>
          </cell>
          <cell r="L24" t="str">
            <v>本科：中医学专业；研究生：中医学专业。</v>
          </cell>
          <cell r="M24" t="str">
            <v>须取得中医执业医师资格证</v>
          </cell>
          <cell r="N24" t="str">
            <v>3:1</v>
          </cell>
          <cell r="O24" t="str">
            <v>取得主治医师资格证（含参加主治医师资格考试成绩合格）或取得住院医师规范化培训合格证的，年龄可放宽至1987年1月1日及以后出生；服从医院岗位调配。</v>
          </cell>
          <cell r="P24" t="str">
            <v>卫生公共基础（含中医）</v>
          </cell>
        </row>
        <row r="25">
          <cell r="A25">
            <v>54030024</v>
          </cell>
          <cell r="B25" t="str">
            <v>四川省第三退役军人医院</v>
          </cell>
          <cell r="C25" t="str">
            <v>03</v>
          </cell>
          <cell r="D25" t="str">
            <v>省退役军人事务厅</v>
          </cell>
          <cell r="E25" t="str">
            <v>54</v>
          </cell>
          <cell r="F25" t="str">
            <v>专技岗位</v>
          </cell>
          <cell r="G25" t="str">
            <v>精神科医师</v>
          </cell>
          <cell r="H25" t="str">
            <v>1</v>
          </cell>
          <cell r="I25" t="str">
            <v>详见公告</v>
          </cell>
          <cell r="J25" t="str">
            <v>1992年1月1日及以后出生</v>
          </cell>
          <cell r="K25" t="str">
            <v>大学本科及以上学历</v>
          </cell>
          <cell r="L25" t="str">
            <v>专科：临床医学专业本科：临床医学专业、精神医学专业研究生：精神病与精神卫生学专业、神经病学专业。</v>
          </cell>
          <cell r="M25" t="str">
            <v/>
          </cell>
          <cell r="N25" t="str">
            <v>3:1</v>
          </cell>
          <cell r="O25" t="str">
            <v>取得精神卫生执业医师资格，年龄可放宽至1987年1月1日及以后出生，学历可放宽至普通高等教育专科学历。</v>
          </cell>
          <cell r="P25" t="str">
            <v>卫生公共基础（不含中医）</v>
          </cell>
        </row>
        <row r="26">
          <cell r="A26">
            <v>54030025</v>
          </cell>
          <cell r="B26" t="str">
            <v>四川省第三退役军人医院</v>
          </cell>
          <cell r="C26" t="str">
            <v>03</v>
          </cell>
          <cell r="D26" t="str">
            <v>省退役军人事务厅</v>
          </cell>
          <cell r="E26" t="str">
            <v>54</v>
          </cell>
          <cell r="F26" t="str">
            <v>专技岗位</v>
          </cell>
          <cell r="G26" t="str">
            <v>康复治疗师</v>
          </cell>
          <cell r="H26" t="str">
            <v>1</v>
          </cell>
          <cell r="I26" t="str">
            <v>详见公告</v>
          </cell>
          <cell r="J26" t="str">
            <v>1992年1月1日及以后出生</v>
          </cell>
          <cell r="K26" t="str">
            <v>大学本科及以上学历</v>
          </cell>
          <cell r="L26" t="str">
            <v>本科：康复治疗技术专业；研究生：康复治疗技术专业。</v>
          </cell>
          <cell r="M26" t="str">
            <v>须取得康复治疗师（士）专业技术资格证</v>
          </cell>
          <cell r="N26" t="str">
            <v>3:1</v>
          </cell>
          <cell r="O26" t="str">
            <v/>
          </cell>
          <cell r="P26" t="str">
            <v>卫生公共基础（含中医）</v>
          </cell>
        </row>
        <row r="27">
          <cell r="A27">
            <v>54030026</v>
          </cell>
          <cell r="B27" t="str">
            <v>四川省第三退役军人医院</v>
          </cell>
          <cell r="C27" t="str">
            <v>03</v>
          </cell>
          <cell r="D27" t="str">
            <v>省退役军人事务厅</v>
          </cell>
          <cell r="E27" t="str">
            <v>54</v>
          </cell>
          <cell r="F27" t="str">
            <v>专技岗位</v>
          </cell>
          <cell r="G27" t="str">
            <v>药剂</v>
          </cell>
          <cell r="H27" t="str">
            <v>1</v>
          </cell>
          <cell r="I27" t="str">
            <v>详见公告</v>
          </cell>
          <cell r="J27" t="str">
            <v>1992年1月1日及以后出生</v>
          </cell>
          <cell r="K27" t="str">
            <v>大学本科及以上学历</v>
          </cell>
          <cell r="L27" t="str">
            <v>本科：药剂专业、药理学专业；研究生：药剂专业、药理学专业。</v>
          </cell>
          <cell r="M27" t="str">
            <v>须取得药剂师专业技术资格证</v>
          </cell>
          <cell r="N27" t="str">
            <v>3:1</v>
          </cell>
          <cell r="O27" t="str">
            <v/>
          </cell>
          <cell r="P27" t="str">
            <v>卫生公共基础（含中医）</v>
          </cell>
        </row>
        <row r="28">
          <cell r="A28">
            <v>54030027</v>
          </cell>
          <cell r="B28" t="str">
            <v>四川省第三退役军人医院</v>
          </cell>
          <cell r="C28" t="str">
            <v>03</v>
          </cell>
          <cell r="D28" t="str">
            <v>省退役军人事务厅</v>
          </cell>
          <cell r="E28" t="str">
            <v>54</v>
          </cell>
          <cell r="F28" t="str">
            <v>专技岗位</v>
          </cell>
          <cell r="G28" t="str">
            <v>检验医学</v>
          </cell>
          <cell r="H28" t="str">
            <v>1</v>
          </cell>
          <cell r="I28" t="str">
            <v>详见公告</v>
          </cell>
          <cell r="J28" t="str">
            <v>1992年1月1日及以后出生</v>
          </cell>
          <cell r="K28" t="str">
            <v>大学本科及以上学历</v>
          </cell>
          <cell r="L28" t="str">
            <v>本科：医学检验专业；研究生：医学检验专业。</v>
          </cell>
          <cell r="M28" t="str">
            <v>须取得检验师专业技术资格证</v>
          </cell>
          <cell r="N28" t="str">
            <v>3:1</v>
          </cell>
          <cell r="O28" t="str">
            <v/>
          </cell>
          <cell r="P28" t="str">
            <v>卫生公共基础（不含中医）</v>
          </cell>
        </row>
        <row r="29">
          <cell r="A29">
            <v>54030028</v>
          </cell>
          <cell r="B29" t="str">
            <v>四川省第三退役军人医院</v>
          </cell>
          <cell r="C29" t="str">
            <v>03</v>
          </cell>
          <cell r="D29" t="str">
            <v>省退役军人事务厅</v>
          </cell>
          <cell r="E29" t="str">
            <v>54</v>
          </cell>
          <cell r="F29" t="str">
            <v>专技岗位</v>
          </cell>
          <cell r="G29" t="str">
            <v>信息管理</v>
          </cell>
          <cell r="H29" t="str">
            <v>1</v>
          </cell>
          <cell r="I29" t="str">
            <v>详见公告</v>
          </cell>
          <cell r="J29" t="str">
            <v>1992年1月1日及以后出生</v>
          </cell>
          <cell r="K29" t="str">
            <v>大学本科及以上学历，并取得学士及以上学位</v>
          </cell>
          <cell r="L29" t="str">
            <v>本科：计算机科学与技术专业、软件工程专业、网络工程专业、信息安全专业；研究生：计算机软件与理论专业、计算机应用技术专业。</v>
          </cell>
          <cell r="M29" t="str">
            <v/>
          </cell>
          <cell r="N29" t="str">
            <v>3:1</v>
          </cell>
          <cell r="O29" t="str">
            <v/>
          </cell>
          <cell r="P29" t="str">
            <v>综合知识</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7"/>
  <sheetViews>
    <sheetView tabSelected="1" workbookViewId="0">
      <selection activeCell="X15" sqref="X15"/>
    </sheetView>
  </sheetViews>
  <sheetFormatPr defaultColWidth="9" defaultRowHeight="13.5"/>
  <cols>
    <col min="1" max="1" width="3.375" style="2" customWidth="1"/>
    <col min="2" max="2" width="22.375" style="1" customWidth="1"/>
    <col min="3" max="3" width="6.875" style="1" customWidth="1"/>
    <col min="4" max="4" width="13.75" style="1" customWidth="1"/>
    <col min="5" max="5" width="8.625" style="3" customWidth="1"/>
    <col min="6" max="6" width="3.875" style="4" customWidth="1"/>
    <col min="7" max="7" width="20.5" style="5" customWidth="1"/>
    <col min="8" max="8" width="5.125" style="6" customWidth="1"/>
    <col min="9" max="9" width="5" style="3" customWidth="1"/>
    <col min="10" max="10" width="5.625" style="6" customWidth="1"/>
    <col min="11" max="11" width="9.625" style="6" customWidth="1"/>
    <col min="12" max="12" width="5" style="7" customWidth="1"/>
    <col min="13" max="13" width="6.25" style="7" customWidth="1"/>
    <col min="14" max="14" width="4.875" style="7" customWidth="1"/>
    <col min="15" max="15" width="3.875" style="4" customWidth="1"/>
    <col min="16" max="16" width="4" style="8" customWidth="1"/>
    <col min="17" max="17" width="4.625" style="8" customWidth="1"/>
    <col min="18" max="16384" width="9" style="1"/>
  </cols>
  <sheetData>
    <row r="1" ht="27" customHeight="1" spans="1:2">
      <c r="A1" s="9" t="s">
        <v>0</v>
      </c>
      <c r="B1" s="9"/>
    </row>
    <row r="2" s="1" customFormat="1" ht="27" customHeight="1" spans="1:17">
      <c r="A2" s="10" t="s">
        <v>1</v>
      </c>
      <c r="B2" s="11"/>
      <c r="C2" s="11"/>
      <c r="D2" s="11"/>
      <c r="E2" s="47"/>
      <c r="F2" s="47"/>
      <c r="G2" s="11"/>
      <c r="H2" s="48"/>
      <c r="I2" s="47"/>
      <c r="J2" s="48"/>
      <c r="K2" s="48"/>
      <c r="L2" s="48"/>
      <c r="M2" s="48"/>
      <c r="N2" s="48"/>
      <c r="O2" s="47"/>
      <c r="P2" s="11"/>
      <c r="Q2" s="11"/>
    </row>
    <row r="3" s="1" customFormat="1" ht="36" customHeight="1" spans="1:17">
      <c r="A3" s="12" t="s">
        <v>2</v>
      </c>
      <c r="B3" s="13" t="s">
        <v>3</v>
      </c>
      <c r="C3" s="13" t="s">
        <v>4</v>
      </c>
      <c r="D3" s="14" t="s">
        <v>5</v>
      </c>
      <c r="E3" s="12" t="s">
        <v>6</v>
      </c>
      <c r="F3" s="12" t="s">
        <v>7</v>
      </c>
      <c r="G3" s="13" t="s">
        <v>8</v>
      </c>
      <c r="H3" s="49" t="s">
        <v>9</v>
      </c>
      <c r="I3" s="12" t="s">
        <v>10</v>
      </c>
      <c r="J3" s="49" t="s">
        <v>11</v>
      </c>
      <c r="K3" s="49" t="s">
        <v>12</v>
      </c>
      <c r="L3" s="49" t="s">
        <v>13</v>
      </c>
      <c r="M3" s="49" t="s">
        <v>14</v>
      </c>
      <c r="N3" s="49" t="s">
        <v>15</v>
      </c>
      <c r="O3" s="12" t="s">
        <v>16</v>
      </c>
      <c r="P3" s="13" t="s">
        <v>17</v>
      </c>
      <c r="Q3" s="13" t="s">
        <v>18</v>
      </c>
    </row>
    <row r="4" s="1" customFormat="1" spans="1:17">
      <c r="A4" s="15">
        <v>1</v>
      </c>
      <c r="B4" s="16" t="s">
        <v>19</v>
      </c>
      <c r="C4" s="16" t="s">
        <v>20</v>
      </c>
      <c r="D4" s="16" t="s">
        <v>21</v>
      </c>
      <c r="E4" s="15">
        <v>54010001</v>
      </c>
      <c r="F4" s="15">
        <v>1</v>
      </c>
      <c r="G4" s="16" t="str">
        <f>VLOOKUP(E4,[1]挂网公告!A$2:P$29,16,FALSE)</f>
        <v>综合知识</v>
      </c>
      <c r="H4" s="50">
        <v>60.4</v>
      </c>
      <c r="I4" s="15"/>
      <c r="J4" s="50">
        <v>60.4</v>
      </c>
      <c r="K4" s="50">
        <f t="shared" ref="K4:K66" si="0">J4*0.4</f>
        <v>24.16</v>
      </c>
      <c r="L4" s="50">
        <v>86</v>
      </c>
      <c r="M4" s="50">
        <f t="shared" ref="M4:M66" si="1">L4*0.6</f>
        <v>51.6</v>
      </c>
      <c r="N4" s="50">
        <f t="shared" ref="N4:N66" si="2">K4+M4</f>
        <v>75.76</v>
      </c>
      <c r="O4" s="15">
        <v>1</v>
      </c>
      <c r="P4" s="16" t="s">
        <v>22</v>
      </c>
      <c r="Q4" s="16"/>
    </row>
    <row r="5" s="1" customFormat="1" spans="1:17">
      <c r="A5" s="15">
        <v>2</v>
      </c>
      <c r="B5" s="16" t="s">
        <v>19</v>
      </c>
      <c r="C5" s="16" t="s">
        <v>23</v>
      </c>
      <c r="D5" s="16" t="s">
        <v>24</v>
      </c>
      <c r="E5" s="15">
        <v>54010001</v>
      </c>
      <c r="F5" s="15">
        <v>1</v>
      </c>
      <c r="G5" s="16" t="str">
        <f>VLOOKUP(E5,[1]挂网公告!A$2:P$29,16,FALSE)</f>
        <v>综合知识</v>
      </c>
      <c r="H5" s="50">
        <v>52.5</v>
      </c>
      <c r="I5" s="15"/>
      <c r="J5" s="50">
        <v>52.5</v>
      </c>
      <c r="K5" s="50">
        <f t="shared" si="0"/>
        <v>21</v>
      </c>
      <c r="L5" s="50">
        <v>0</v>
      </c>
      <c r="M5" s="50">
        <f t="shared" si="1"/>
        <v>0</v>
      </c>
      <c r="N5" s="50">
        <f t="shared" si="2"/>
        <v>21</v>
      </c>
      <c r="O5" s="15">
        <v>2</v>
      </c>
      <c r="P5" s="16"/>
      <c r="Q5" s="16" t="s">
        <v>25</v>
      </c>
    </row>
    <row r="6" s="1" customFormat="1" spans="1:17">
      <c r="A6" s="17">
        <v>3</v>
      </c>
      <c r="B6" s="18" t="s">
        <v>19</v>
      </c>
      <c r="C6" s="18" t="s">
        <v>26</v>
      </c>
      <c r="D6" s="19" t="s">
        <v>27</v>
      </c>
      <c r="E6" s="51">
        <v>54010002</v>
      </c>
      <c r="F6" s="23">
        <v>1</v>
      </c>
      <c r="G6" s="24" t="str">
        <f>VLOOKUP(E6,[1]挂网公告!A$2:P$29,16,FALSE)</f>
        <v>综合知识</v>
      </c>
      <c r="H6" s="52">
        <v>70.8</v>
      </c>
      <c r="I6" s="51"/>
      <c r="J6" s="52">
        <v>70.8</v>
      </c>
      <c r="K6" s="52">
        <f t="shared" si="0"/>
        <v>28.32</v>
      </c>
      <c r="L6" s="55">
        <v>85.2</v>
      </c>
      <c r="M6" s="55">
        <f t="shared" si="1"/>
        <v>51.12</v>
      </c>
      <c r="N6" s="55">
        <f t="shared" si="2"/>
        <v>79.44</v>
      </c>
      <c r="O6" s="23">
        <v>1</v>
      </c>
      <c r="P6" s="24" t="s">
        <v>22</v>
      </c>
      <c r="Q6" s="24"/>
    </row>
    <row r="7" s="1" customFormat="1" spans="1:17">
      <c r="A7" s="17">
        <v>4</v>
      </c>
      <c r="B7" s="18" t="s">
        <v>19</v>
      </c>
      <c r="C7" s="18" t="s">
        <v>28</v>
      </c>
      <c r="D7" s="19" t="s">
        <v>29</v>
      </c>
      <c r="E7" s="51">
        <v>54010002</v>
      </c>
      <c r="F7" s="23">
        <v>1</v>
      </c>
      <c r="G7" s="24" t="str">
        <f>VLOOKUP(E7,[1]挂网公告!A$2:P$29,16,FALSE)</f>
        <v>综合知识</v>
      </c>
      <c r="H7" s="52">
        <v>71.1</v>
      </c>
      <c r="I7" s="51"/>
      <c r="J7" s="52">
        <v>71.1</v>
      </c>
      <c r="K7" s="52">
        <f t="shared" si="0"/>
        <v>28.44</v>
      </c>
      <c r="L7" s="55">
        <v>80.3</v>
      </c>
      <c r="M7" s="55">
        <f t="shared" si="1"/>
        <v>48.18</v>
      </c>
      <c r="N7" s="55">
        <f t="shared" si="2"/>
        <v>76.62</v>
      </c>
      <c r="O7" s="23">
        <v>2</v>
      </c>
      <c r="P7" s="24"/>
      <c r="Q7" s="24"/>
    </row>
    <row r="8" s="1" customFormat="1" spans="1:17">
      <c r="A8" s="17">
        <v>5</v>
      </c>
      <c r="B8" s="18" t="s">
        <v>19</v>
      </c>
      <c r="C8" s="18" t="s">
        <v>30</v>
      </c>
      <c r="D8" s="19" t="s">
        <v>31</v>
      </c>
      <c r="E8" s="51">
        <v>54010002</v>
      </c>
      <c r="F8" s="23">
        <v>1</v>
      </c>
      <c r="G8" s="24" t="str">
        <f>VLOOKUP(E8,[1]挂网公告!A$2:P$29,16,FALSE)</f>
        <v>综合知识</v>
      </c>
      <c r="H8" s="52">
        <v>72.8</v>
      </c>
      <c r="I8" s="51"/>
      <c r="J8" s="52">
        <v>72.8</v>
      </c>
      <c r="K8" s="52">
        <f t="shared" si="0"/>
        <v>29.12</v>
      </c>
      <c r="L8" s="55">
        <v>0</v>
      </c>
      <c r="M8" s="55">
        <f t="shared" si="1"/>
        <v>0</v>
      </c>
      <c r="N8" s="55">
        <f t="shared" si="2"/>
        <v>29.12</v>
      </c>
      <c r="O8" s="23">
        <v>3</v>
      </c>
      <c r="P8" s="24"/>
      <c r="Q8" s="24" t="s">
        <v>25</v>
      </c>
    </row>
    <row r="9" s="1" customFormat="1" spans="1:17">
      <c r="A9" s="20">
        <v>6</v>
      </c>
      <c r="B9" s="21" t="s">
        <v>19</v>
      </c>
      <c r="C9" s="21" t="s">
        <v>32</v>
      </c>
      <c r="D9" s="22" t="s">
        <v>33</v>
      </c>
      <c r="E9" s="53">
        <v>54010003</v>
      </c>
      <c r="F9" s="20">
        <v>3</v>
      </c>
      <c r="G9" s="21" t="str">
        <f>VLOOKUP(E9,[1]挂网公告!A$2:P$29,16,FALSE)</f>
        <v>卫生公共基础（含中医）</v>
      </c>
      <c r="H9" s="54">
        <v>67</v>
      </c>
      <c r="I9" s="53"/>
      <c r="J9" s="54">
        <v>67</v>
      </c>
      <c r="K9" s="54">
        <f t="shared" si="0"/>
        <v>26.8</v>
      </c>
      <c r="L9" s="54">
        <v>80.9</v>
      </c>
      <c r="M9" s="54">
        <f t="shared" si="1"/>
        <v>48.54</v>
      </c>
      <c r="N9" s="54">
        <f t="shared" si="2"/>
        <v>75.34</v>
      </c>
      <c r="O9" s="53">
        <v>1</v>
      </c>
      <c r="P9" s="21" t="s">
        <v>22</v>
      </c>
      <c r="Q9" s="22"/>
    </row>
    <row r="10" s="1" customFormat="1" spans="1:17">
      <c r="A10" s="20">
        <v>7</v>
      </c>
      <c r="B10" s="21" t="s">
        <v>19</v>
      </c>
      <c r="C10" s="21" t="s">
        <v>34</v>
      </c>
      <c r="D10" s="22" t="s">
        <v>35</v>
      </c>
      <c r="E10" s="53">
        <v>54010003</v>
      </c>
      <c r="F10" s="20">
        <v>3</v>
      </c>
      <c r="G10" s="21" t="str">
        <f>VLOOKUP(E10,[1]挂网公告!A$2:P$29,16,FALSE)</f>
        <v>卫生公共基础（含中医）</v>
      </c>
      <c r="H10" s="54">
        <v>62</v>
      </c>
      <c r="I10" s="53"/>
      <c r="J10" s="54">
        <v>62</v>
      </c>
      <c r="K10" s="54">
        <f t="shared" si="0"/>
        <v>24.8</v>
      </c>
      <c r="L10" s="54">
        <v>82</v>
      </c>
      <c r="M10" s="54">
        <f t="shared" si="1"/>
        <v>49.2</v>
      </c>
      <c r="N10" s="54">
        <f t="shared" si="2"/>
        <v>74</v>
      </c>
      <c r="O10" s="53">
        <v>2</v>
      </c>
      <c r="P10" s="21" t="s">
        <v>22</v>
      </c>
      <c r="Q10" s="22"/>
    </row>
    <row r="11" s="1" customFormat="1" spans="1:17">
      <c r="A11" s="20">
        <v>8</v>
      </c>
      <c r="B11" s="21" t="s">
        <v>19</v>
      </c>
      <c r="C11" s="21" t="s">
        <v>36</v>
      </c>
      <c r="D11" s="22" t="s">
        <v>37</v>
      </c>
      <c r="E11" s="53">
        <v>54010003</v>
      </c>
      <c r="F11" s="20">
        <v>3</v>
      </c>
      <c r="G11" s="21" t="str">
        <f>VLOOKUP(E11,[1]挂网公告!A$2:P$29,16,FALSE)</f>
        <v>卫生公共基础（含中医）</v>
      </c>
      <c r="H11" s="54">
        <v>57</v>
      </c>
      <c r="I11" s="53"/>
      <c r="J11" s="54">
        <v>57</v>
      </c>
      <c r="K11" s="54">
        <f t="shared" si="0"/>
        <v>22.8</v>
      </c>
      <c r="L11" s="54">
        <v>77.3</v>
      </c>
      <c r="M11" s="54">
        <f t="shared" si="1"/>
        <v>46.38</v>
      </c>
      <c r="N11" s="54">
        <f t="shared" si="2"/>
        <v>69.18</v>
      </c>
      <c r="O11" s="53">
        <v>3</v>
      </c>
      <c r="P11" s="21" t="s">
        <v>22</v>
      </c>
      <c r="Q11" s="22"/>
    </row>
    <row r="12" s="1" customFormat="1" spans="1:17">
      <c r="A12" s="20">
        <v>9</v>
      </c>
      <c r="B12" s="21" t="s">
        <v>19</v>
      </c>
      <c r="C12" s="21" t="s">
        <v>38</v>
      </c>
      <c r="D12" s="22" t="s">
        <v>39</v>
      </c>
      <c r="E12" s="53">
        <v>54010003</v>
      </c>
      <c r="F12" s="20">
        <v>3</v>
      </c>
      <c r="G12" s="21" t="str">
        <f>VLOOKUP(E12,[1]挂网公告!A$2:P$29,16,FALSE)</f>
        <v>卫生公共基础（含中医）</v>
      </c>
      <c r="H12" s="54">
        <v>60</v>
      </c>
      <c r="I12" s="53"/>
      <c r="J12" s="54">
        <v>60</v>
      </c>
      <c r="K12" s="54">
        <f t="shared" si="0"/>
        <v>24</v>
      </c>
      <c r="L12" s="54">
        <v>73.8</v>
      </c>
      <c r="M12" s="54">
        <f t="shared" si="1"/>
        <v>44.28</v>
      </c>
      <c r="N12" s="54">
        <f t="shared" si="2"/>
        <v>68.28</v>
      </c>
      <c r="O12" s="53">
        <v>4</v>
      </c>
      <c r="P12" s="22"/>
      <c r="Q12" s="22"/>
    </row>
    <row r="13" s="1" customFormat="1" spans="1:17">
      <c r="A13" s="20">
        <v>10</v>
      </c>
      <c r="B13" s="21" t="s">
        <v>19</v>
      </c>
      <c r="C13" s="21" t="s">
        <v>40</v>
      </c>
      <c r="D13" s="22" t="s">
        <v>41</v>
      </c>
      <c r="E13" s="53">
        <v>54010003</v>
      </c>
      <c r="F13" s="20">
        <v>3</v>
      </c>
      <c r="G13" s="21" t="str">
        <f>VLOOKUP(E13,[1]挂网公告!A$2:P$29,16,FALSE)</f>
        <v>卫生公共基础（含中医）</v>
      </c>
      <c r="H13" s="54">
        <v>47</v>
      </c>
      <c r="I13" s="53"/>
      <c r="J13" s="54">
        <v>47</v>
      </c>
      <c r="K13" s="54">
        <f t="shared" si="0"/>
        <v>18.8</v>
      </c>
      <c r="L13" s="54">
        <v>81.8</v>
      </c>
      <c r="M13" s="54">
        <f t="shared" si="1"/>
        <v>49.08</v>
      </c>
      <c r="N13" s="54">
        <f t="shared" si="2"/>
        <v>67.88</v>
      </c>
      <c r="O13" s="53">
        <v>5</v>
      </c>
      <c r="P13" s="22"/>
      <c r="Q13" s="22"/>
    </row>
    <row r="14" s="1" customFormat="1" spans="1:17">
      <c r="A14" s="20">
        <v>11</v>
      </c>
      <c r="B14" s="21" t="s">
        <v>19</v>
      </c>
      <c r="C14" s="21" t="s">
        <v>42</v>
      </c>
      <c r="D14" s="22" t="s">
        <v>43</v>
      </c>
      <c r="E14" s="53">
        <v>54010003</v>
      </c>
      <c r="F14" s="20">
        <v>3</v>
      </c>
      <c r="G14" s="21" t="str">
        <f>VLOOKUP(E14,[1]挂网公告!A$2:P$29,16,FALSE)</f>
        <v>卫生公共基础（含中医）</v>
      </c>
      <c r="H14" s="54">
        <v>54</v>
      </c>
      <c r="I14" s="53"/>
      <c r="J14" s="54">
        <v>54</v>
      </c>
      <c r="K14" s="54">
        <f t="shared" si="0"/>
        <v>21.6</v>
      </c>
      <c r="L14" s="54">
        <v>75.4</v>
      </c>
      <c r="M14" s="54">
        <f t="shared" si="1"/>
        <v>45.24</v>
      </c>
      <c r="N14" s="54">
        <f t="shared" si="2"/>
        <v>66.84</v>
      </c>
      <c r="O14" s="53">
        <v>6</v>
      </c>
      <c r="P14" s="22"/>
      <c r="Q14" s="22"/>
    </row>
    <row r="15" s="1" customFormat="1" spans="1:17">
      <c r="A15" s="20">
        <v>12</v>
      </c>
      <c r="B15" s="21" t="s">
        <v>19</v>
      </c>
      <c r="C15" s="21" t="s">
        <v>44</v>
      </c>
      <c r="D15" s="22" t="s">
        <v>45</v>
      </c>
      <c r="E15" s="53">
        <v>54010003</v>
      </c>
      <c r="F15" s="20">
        <v>3</v>
      </c>
      <c r="G15" s="21" t="str">
        <f>VLOOKUP(E15,[1]挂网公告!A$2:P$29,16,FALSE)</f>
        <v>卫生公共基础（含中医）</v>
      </c>
      <c r="H15" s="54">
        <v>54</v>
      </c>
      <c r="I15" s="53"/>
      <c r="J15" s="54">
        <v>54</v>
      </c>
      <c r="K15" s="54">
        <f t="shared" si="0"/>
        <v>21.6</v>
      </c>
      <c r="L15" s="54">
        <v>74.9</v>
      </c>
      <c r="M15" s="54">
        <f t="shared" si="1"/>
        <v>44.94</v>
      </c>
      <c r="N15" s="54">
        <f t="shared" si="2"/>
        <v>66.54</v>
      </c>
      <c r="O15" s="53">
        <v>7</v>
      </c>
      <c r="P15" s="22"/>
      <c r="Q15" s="22"/>
    </row>
    <row r="16" s="1" customFormat="1" spans="1:17">
      <c r="A16" s="20">
        <v>13</v>
      </c>
      <c r="B16" s="21" t="s">
        <v>19</v>
      </c>
      <c r="C16" s="21" t="s">
        <v>46</v>
      </c>
      <c r="D16" s="22" t="s">
        <v>47</v>
      </c>
      <c r="E16" s="53">
        <v>54010003</v>
      </c>
      <c r="F16" s="20">
        <v>3</v>
      </c>
      <c r="G16" s="21" t="str">
        <f>VLOOKUP(E16,[1]挂网公告!A$2:P$29,16,FALSE)</f>
        <v>卫生公共基础（含中医）</v>
      </c>
      <c r="H16" s="54">
        <v>58</v>
      </c>
      <c r="I16" s="53"/>
      <c r="J16" s="54">
        <v>58</v>
      </c>
      <c r="K16" s="54">
        <f t="shared" si="0"/>
        <v>23.2</v>
      </c>
      <c r="L16" s="54">
        <v>71.8</v>
      </c>
      <c r="M16" s="54">
        <f t="shared" si="1"/>
        <v>43.08</v>
      </c>
      <c r="N16" s="54">
        <f t="shared" si="2"/>
        <v>66.28</v>
      </c>
      <c r="O16" s="53">
        <v>8</v>
      </c>
      <c r="P16" s="22"/>
      <c r="Q16" s="22"/>
    </row>
    <row r="17" s="1" customFormat="1" spans="1:17">
      <c r="A17" s="20">
        <v>14</v>
      </c>
      <c r="B17" s="21" t="s">
        <v>19</v>
      </c>
      <c r="C17" s="21" t="s">
        <v>48</v>
      </c>
      <c r="D17" s="22" t="s">
        <v>49</v>
      </c>
      <c r="E17" s="53">
        <v>54010003</v>
      </c>
      <c r="F17" s="20">
        <v>3</v>
      </c>
      <c r="G17" s="21" t="str">
        <f>VLOOKUP(E17,[1]挂网公告!A$2:P$29,16,FALSE)</f>
        <v>卫生公共基础（含中医）</v>
      </c>
      <c r="H17" s="54">
        <v>39</v>
      </c>
      <c r="I17" s="53"/>
      <c r="J17" s="54">
        <v>39</v>
      </c>
      <c r="K17" s="54">
        <f t="shared" si="0"/>
        <v>15.6</v>
      </c>
      <c r="L17" s="54">
        <v>0</v>
      </c>
      <c r="M17" s="54">
        <f t="shared" si="1"/>
        <v>0</v>
      </c>
      <c r="N17" s="54">
        <f t="shared" si="2"/>
        <v>15.6</v>
      </c>
      <c r="O17" s="53">
        <v>9</v>
      </c>
      <c r="P17" s="22"/>
      <c r="Q17" s="21" t="s">
        <v>25</v>
      </c>
    </row>
    <row r="18" s="1" customFormat="1" spans="1:17">
      <c r="A18" s="17">
        <v>15</v>
      </c>
      <c r="B18" s="18" t="s">
        <v>19</v>
      </c>
      <c r="C18" s="18" t="s">
        <v>50</v>
      </c>
      <c r="D18" s="19" t="s">
        <v>51</v>
      </c>
      <c r="E18" s="51">
        <v>54010007</v>
      </c>
      <c r="F18" s="23">
        <v>1</v>
      </c>
      <c r="G18" s="24" t="str">
        <f>VLOOKUP(E18,[1]挂网公告!A$2:P$29,16,FALSE)</f>
        <v>卫生公共基础（含中医）</v>
      </c>
      <c r="H18" s="52">
        <v>51</v>
      </c>
      <c r="I18" s="51"/>
      <c r="J18" s="57">
        <v>51</v>
      </c>
      <c r="K18" s="52">
        <f t="shared" si="0"/>
        <v>20.4</v>
      </c>
      <c r="L18" s="55">
        <v>80.8</v>
      </c>
      <c r="M18" s="55">
        <f t="shared" si="1"/>
        <v>48.48</v>
      </c>
      <c r="N18" s="55">
        <f t="shared" si="2"/>
        <v>68.88</v>
      </c>
      <c r="O18" s="23">
        <v>1</v>
      </c>
      <c r="P18" s="24" t="s">
        <v>22</v>
      </c>
      <c r="Q18" s="24"/>
    </row>
    <row r="19" s="1" customFormat="1" spans="1:17">
      <c r="A19" s="20">
        <v>16</v>
      </c>
      <c r="B19" s="21" t="s">
        <v>19</v>
      </c>
      <c r="C19" s="21" t="s">
        <v>52</v>
      </c>
      <c r="D19" s="22" t="s">
        <v>53</v>
      </c>
      <c r="E19" s="53">
        <v>54010008</v>
      </c>
      <c r="F19" s="20">
        <v>1</v>
      </c>
      <c r="G19" s="21" t="str">
        <f>VLOOKUP(E19,[1]挂网公告!A$2:P$29,16,FALSE)</f>
        <v>卫生公共基础（含中医）</v>
      </c>
      <c r="H19" s="54">
        <v>55</v>
      </c>
      <c r="I19" s="53"/>
      <c r="J19" s="54">
        <v>55</v>
      </c>
      <c r="K19" s="54">
        <f t="shared" si="0"/>
        <v>22</v>
      </c>
      <c r="L19" s="54">
        <v>78.7</v>
      </c>
      <c r="M19" s="54">
        <f t="shared" si="1"/>
        <v>47.22</v>
      </c>
      <c r="N19" s="54">
        <f t="shared" si="2"/>
        <v>69.22</v>
      </c>
      <c r="O19" s="53">
        <v>1</v>
      </c>
      <c r="P19" s="21" t="s">
        <v>22</v>
      </c>
      <c r="Q19" s="22"/>
    </row>
    <row r="20" s="1" customFormat="1" spans="1:17">
      <c r="A20" s="23">
        <v>17</v>
      </c>
      <c r="B20" s="24" t="s">
        <v>19</v>
      </c>
      <c r="C20" s="24" t="s">
        <v>54</v>
      </c>
      <c r="D20" s="24" t="s">
        <v>55</v>
      </c>
      <c r="E20" s="23">
        <v>54010010</v>
      </c>
      <c r="F20" s="23">
        <v>1</v>
      </c>
      <c r="G20" s="24" t="str">
        <f>VLOOKUP(E20,[1]挂网公告!A$2:P$29,16,FALSE)</f>
        <v>卫生公共基础（含中医）</v>
      </c>
      <c r="H20" s="55">
        <v>67</v>
      </c>
      <c r="I20" s="23"/>
      <c r="J20" s="55">
        <v>67</v>
      </c>
      <c r="K20" s="55">
        <f t="shared" si="0"/>
        <v>26.8</v>
      </c>
      <c r="L20" s="55">
        <v>77.2</v>
      </c>
      <c r="M20" s="55">
        <f t="shared" si="1"/>
        <v>46.32</v>
      </c>
      <c r="N20" s="55">
        <f t="shared" si="2"/>
        <v>73.12</v>
      </c>
      <c r="O20" s="23">
        <v>1</v>
      </c>
      <c r="P20" s="24" t="s">
        <v>22</v>
      </c>
      <c r="Q20" s="24"/>
    </row>
    <row r="21" s="1" customFormat="1" spans="1:17">
      <c r="A21" s="23">
        <v>18</v>
      </c>
      <c r="B21" s="24" t="s">
        <v>19</v>
      </c>
      <c r="C21" s="24" t="s">
        <v>56</v>
      </c>
      <c r="D21" s="24" t="s">
        <v>57</v>
      </c>
      <c r="E21" s="23">
        <v>54010010</v>
      </c>
      <c r="F21" s="23">
        <v>1</v>
      </c>
      <c r="G21" s="24" t="str">
        <f>VLOOKUP(E21,[1]挂网公告!A$2:P$29,16,FALSE)</f>
        <v>卫生公共基础（含中医）</v>
      </c>
      <c r="H21" s="55">
        <v>49</v>
      </c>
      <c r="I21" s="23"/>
      <c r="J21" s="55">
        <v>49</v>
      </c>
      <c r="K21" s="55">
        <f t="shared" si="0"/>
        <v>19.6</v>
      </c>
      <c r="L21" s="55">
        <v>83.9</v>
      </c>
      <c r="M21" s="55">
        <f t="shared" si="1"/>
        <v>50.34</v>
      </c>
      <c r="N21" s="55">
        <f t="shared" si="2"/>
        <v>69.94</v>
      </c>
      <c r="O21" s="23">
        <v>2</v>
      </c>
      <c r="P21" s="24"/>
      <c r="Q21" s="24"/>
    </row>
    <row r="22" s="1" customFormat="1" spans="1:17">
      <c r="A22" s="20">
        <v>19</v>
      </c>
      <c r="B22" s="21" t="s">
        <v>19</v>
      </c>
      <c r="C22" s="21" t="s">
        <v>58</v>
      </c>
      <c r="D22" s="22" t="s">
        <v>59</v>
      </c>
      <c r="E22" s="53">
        <v>54010011</v>
      </c>
      <c r="F22" s="20">
        <v>1</v>
      </c>
      <c r="G22" s="21" t="str">
        <f>VLOOKUP(E22,[1]挂网公告!A$2:P$29,16,FALSE)</f>
        <v>卫生公共基础（不含中医）</v>
      </c>
      <c r="H22" s="54">
        <v>65</v>
      </c>
      <c r="I22" s="53"/>
      <c r="J22" s="54">
        <v>65</v>
      </c>
      <c r="K22" s="54">
        <f t="shared" si="0"/>
        <v>26</v>
      </c>
      <c r="L22" s="54">
        <v>83.4</v>
      </c>
      <c r="M22" s="54">
        <f t="shared" si="1"/>
        <v>50.04</v>
      </c>
      <c r="N22" s="54">
        <f t="shared" si="2"/>
        <v>76.04</v>
      </c>
      <c r="O22" s="53">
        <v>1</v>
      </c>
      <c r="P22" s="21" t="s">
        <v>22</v>
      </c>
      <c r="Q22" s="22"/>
    </row>
    <row r="23" s="1" customFormat="1" spans="1:17">
      <c r="A23" s="20">
        <v>20</v>
      </c>
      <c r="B23" s="21" t="s">
        <v>19</v>
      </c>
      <c r="C23" s="21" t="s">
        <v>60</v>
      </c>
      <c r="D23" s="22" t="s">
        <v>61</v>
      </c>
      <c r="E23" s="53">
        <v>54010011</v>
      </c>
      <c r="F23" s="20">
        <v>1</v>
      </c>
      <c r="G23" s="21" t="str">
        <f>VLOOKUP(E23,[1]挂网公告!A$2:P$29,16,FALSE)</f>
        <v>卫生公共基础（不含中医）</v>
      </c>
      <c r="H23" s="54">
        <v>63</v>
      </c>
      <c r="I23" s="53"/>
      <c r="J23" s="54">
        <v>63</v>
      </c>
      <c r="K23" s="54">
        <f t="shared" si="0"/>
        <v>25.2</v>
      </c>
      <c r="L23" s="54">
        <v>78.8</v>
      </c>
      <c r="M23" s="54">
        <f t="shared" si="1"/>
        <v>47.28</v>
      </c>
      <c r="N23" s="54">
        <f t="shared" si="2"/>
        <v>72.48</v>
      </c>
      <c r="O23" s="53">
        <v>2</v>
      </c>
      <c r="P23" s="22"/>
      <c r="Q23" s="22"/>
    </row>
    <row r="24" s="1" customFormat="1" spans="1:17">
      <c r="A24" s="20">
        <v>21</v>
      </c>
      <c r="B24" s="21" t="s">
        <v>19</v>
      </c>
      <c r="C24" s="21" t="s">
        <v>62</v>
      </c>
      <c r="D24" s="22" t="s">
        <v>63</v>
      </c>
      <c r="E24" s="53">
        <v>54010011</v>
      </c>
      <c r="F24" s="20">
        <v>1</v>
      </c>
      <c r="G24" s="21" t="str">
        <f>VLOOKUP(E24,[1]挂网公告!A$2:P$29,16,FALSE)</f>
        <v>卫生公共基础（不含中医）</v>
      </c>
      <c r="H24" s="54">
        <v>61</v>
      </c>
      <c r="I24" s="53"/>
      <c r="J24" s="54">
        <v>61</v>
      </c>
      <c r="K24" s="54">
        <f t="shared" si="0"/>
        <v>24.4</v>
      </c>
      <c r="L24" s="54">
        <v>79.6</v>
      </c>
      <c r="M24" s="54">
        <f t="shared" si="1"/>
        <v>47.76</v>
      </c>
      <c r="N24" s="54">
        <f t="shared" si="2"/>
        <v>72.16</v>
      </c>
      <c r="O24" s="53">
        <v>3</v>
      </c>
      <c r="P24" s="22"/>
      <c r="Q24" s="22"/>
    </row>
    <row r="25" s="1" customFormat="1" spans="1:17">
      <c r="A25" s="20">
        <v>22</v>
      </c>
      <c r="B25" s="21" t="s">
        <v>19</v>
      </c>
      <c r="C25" s="21" t="s">
        <v>64</v>
      </c>
      <c r="D25" s="22" t="s">
        <v>65</v>
      </c>
      <c r="E25" s="53">
        <v>54010011</v>
      </c>
      <c r="F25" s="20">
        <v>1</v>
      </c>
      <c r="G25" s="21" t="str">
        <f>VLOOKUP(E25,[1]挂网公告!A$2:P$29,16,FALSE)</f>
        <v>卫生公共基础（不含中医）</v>
      </c>
      <c r="H25" s="54">
        <v>61</v>
      </c>
      <c r="I25" s="53"/>
      <c r="J25" s="54">
        <v>61</v>
      </c>
      <c r="K25" s="54">
        <f t="shared" si="0"/>
        <v>24.4</v>
      </c>
      <c r="L25" s="54">
        <v>69.6</v>
      </c>
      <c r="M25" s="54">
        <f t="shared" si="1"/>
        <v>41.76</v>
      </c>
      <c r="N25" s="54">
        <f t="shared" si="2"/>
        <v>66.16</v>
      </c>
      <c r="O25" s="53">
        <v>4</v>
      </c>
      <c r="P25" s="22"/>
      <c r="Q25" s="22"/>
    </row>
    <row r="26" s="1" customFormat="1" spans="1:17">
      <c r="A26" s="25">
        <v>23</v>
      </c>
      <c r="B26" s="26" t="s">
        <v>66</v>
      </c>
      <c r="C26" s="26" t="s">
        <v>67</v>
      </c>
      <c r="D26" s="27" t="s">
        <v>68</v>
      </c>
      <c r="E26" s="56">
        <v>54020013</v>
      </c>
      <c r="F26" s="23">
        <v>2</v>
      </c>
      <c r="G26" s="24" t="str">
        <f>VLOOKUP(E26,[1]挂网公告!A$2:P$29,16,FALSE)</f>
        <v>综合知识</v>
      </c>
      <c r="H26" s="57" t="s">
        <v>69</v>
      </c>
      <c r="I26" s="56"/>
      <c r="J26" s="57">
        <v>73.2</v>
      </c>
      <c r="K26" s="52">
        <f t="shared" si="0"/>
        <v>29.28</v>
      </c>
      <c r="L26" s="55">
        <v>86.2</v>
      </c>
      <c r="M26" s="55">
        <f t="shared" si="1"/>
        <v>51.72</v>
      </c>
      <c r="N26" s="55">
        <f t="shared" si="2"/>
        <v>81</v>
      </c>
      <c r="O26" s="23">
        <v>1</v>
      </c>
      <c r="P26" s="24" t="s">
        <v>22</v>
      </c>
      <c r="Q26" s="24"/>
    </row>
    <row r="27" s="1" customFormat="1" spans="1:17">
      <c r="A27" s="25">
        <v>24</v>
      </c>
      <c r="B27" s="26" t="s">
        <v>66</v>
      </c>
      <c r="C27" s="26" t="s">
        <v>70</v>
      </c>
      <c r="D27" s="27" t="s">
        <v>71</v>
      </c>
      <c r="E27" s="56">
        <v>54020013</v>
      </c>
      <c r="F27" s="23">
        <v>2</v>
      </c>
      <c r="G27" s="24" t="str">
        <f>VLOOKUP(E27,[1]挂网公告!A$2:P$29,16,FALSE)</f>
        <v>综合知识</v>
      </c>
      <c r="H27" s="57" t="s">
        <v>72</v>
      </c>
      <c r="I27" s="56"/>
      <c r="J27" s="57">
        <v>79</v>
      </c>
      <c r="K27" s="52">
        <f t="shared" si="0"/>
        <v>31.6</v>
      </c>
      <c r="L27" s="55">
        <v>80.4</v>
      </c>
      <c r="M27" s="55">
        <f t="shared" si="1"/>
        <v>48.24</v>
      </c>
      <c r="N27" s="55">
        <f t="shared" si="2"/>
        <v>79.84</v>
      </c>
      <c r="O27" s="23">
        <v>2</v>
      </c>
      <c r="P27" s="24" t="s">
        <v>22</v>
      </c>
      <c r="Q27" s="24"/>
    </row>
    <row r="28" s="1" customFormat="1" spans="1:17">
      <c r="A28" s="25">
        <v>25</v>
      </c>
      <c r="B28" s="26" t="s">
        <v>66</v>
      </c>
      <c r="C28" s="26" t="s">
        <v>73</v>
      </c>
      <c r="D28" s="27" t="s">
        <v>74</v>
      </c>
      <c r="E28" s="56">
        <v>54020013</v>
      </c>
      <c r="F28" s="23">
        <v>2</v>
      </c>
      <c r="G28" s="24" t="str">
        <f>VLOOKUP(E28,[1]挂网公告!A$2:P$29,16,FALSE)</f>
        <v>综合知识</v>
      </c>
      <c r="H28" s="57" t="s">
        <v>75</v>
      </c>
      <c r="I28" s="56"/>
      <c r="J28" s="57">
        <v>74.2</v>
      </c>
      <c r="K28" s="52">
        <f t="shared" si="0"/>
        <v>29.68</v>
      </c>
      <c r="L28" s="55">
        <v>83.4</v>
      </c>
      <c r="M28" s="55">
        <f t="shared" si="1"/>
        <v>50.04</v>
      </c>
      <c r="N28" s="55">
        <f t="shared" si="2"/>
        <v>79.72</v>
      </c>
      <c r="O28" s="23">
        <v>3</v>
      </c>
      <c r="P28" s="24"/>
      <c r="Q28" s="24"/>
    </row>
    <row r="29" s="1" customFormat="1" spans="1:17">
      <c r="A29" s="25">
        <v>26</v>
      </c>
      <c r="B29" s="26" t="s">
        <v>66</v>
      </c>
      <c r="C29" s="26" t="s">
        <v>76</v>
      </c>
      <c r="D29" s="27" t="s">
        <v>77</v>
      </c>
      <c r="E29" s="56">
        <v>54020013</v>
      </c>
      <c r="F29" s="23">
        <v>2</v>
      </c>
      <c r="G29" s="24" t="str">
        <f>VLOOKUP(E29,[1]挂网公告!A$2:P$29,16,FALSE)</f>
        <v>综合知识</v>
      </c>
      <c r="H29" s="57" t="s">
        <v>78</v>
      </c>
      <c r="I29" s="56"/>
      <c r="J29" s="57">
        <v>73.3</v>
      </c>
      <c r="K29" s="52">
        <f t="shared" si="0"/>
        <v>29.32</v>
      </c>
      <c r="L29" s="55">
        <v>83.4</v>
      </c>
      <c r="M29" s="55">
        <f t="shared" si="1"/>
        <v>50.04</v>
      </c>
      <c r="N29" s="55">
        <f t="shared" si="2"/>
        <v>79.36</v>
      </c>
      <c r="O29" s="23">
        <v>4</v>
      </c>
      <c r="P29" s="24"/>
      <c r="Q29" s="24"/>
    </row>
    <row r="30" s="1" customFormat="1" spans="1:17">
      <c r="A30" s="25">
        <v>27</v>
      </c>
      <c r="B30" s="26" t="s">
        <v>66</v>
      </c>
      <c r="C30" s="26" t="s">
        <v>79</v>
      </c>
      <c r="D30" s="27" t="s">
        <v>80</v>
      </c>
      <c r="E30" s="56">
        <v>54020013</v>
      </c>
      <c r="F30" s="23">
        <v>2</v>
      </c>
      <c r="G30" s="24" t="str">
        <f>VLOOKUP(E30,[1]挂网公告!A$2:P$29,16,FALSE)</f>
        <v>综合知识</v>
      </c>
      <c r="H30" s="57" t="s">
        <v>81</v>
      </c>
      <c r="I30" s="56"/>
      <c r="J30" s="57">
        <v>72.8</v>
      </c>
      <c r="K30" s="52">
        <f t="shared" si="0"/>
        <v>29.12</v>
      </c>
      <c r="L30" s="55">
        <v>81.6</v>
      </c>
      <c r="M30" s="55">
        <f t="shared" si="1"/>
        <v>48.96</v>
      </c>
      <c r="N30" s="55">
        <f t="shared" si="2"/>
        <v>78.08</v>
      </c>
      <c r="O30" s="23">
        <v>5</v>
      </c>
      <c r="P30" s="24"/>
      <c r="Q30" s="24"/>
    </row>
    <row r="31" s="1" customFormat="1" spans="1:17">
      <c r="A31" s="25">
        <v>28</v>
      </c>
      <c r="B31" s="26" t="s">
        <v>66</v>
      </c>
      <c r="C31" s="26" t="s">
        <v>82</v>
      </c>
      <c r="D31" s="27" t="s">
        <v>83</v>
      </c>
      <c r="E31" s="56">
        <v>54020013</v>
      </c>
      <c r="F31" s="23">
        <v>2</v>
      </c>
      <c r="G31" s="24" t="str">
        <f>VLOOKUP(E31,[1]挂网公告!A$2:P$29,16,FALSE)</f>
        <v>综合知识</v>
      </c>
      <c r="H31" s="57" t="s">
        <v>69</v>
      </c>
      <c r="I31" s="56"/>
      <c r="J31" s="57">
        <v>73.2</v>
      </c>
      <c r="K31" s="52">
        <f t="shared" si="0"/>
        <v>29.28</v>
      </c>
      <c r="L31" s="55">
        <v>76.4</v>
      </c>
      <c r="M31" s="55">
        <f t="shared" si="1"/>
        <v>45.84</v>
      </c>
      <c r="N31" s="55">
        <f t="shared" si="2"/>
        <v>75.12</v>
      </c>
      <c r="O31" s="23">
        <v>6</v>
      </c>
      <c r="P31" s="24"/>
      <c r="Q31" s="24"/>
    </row>
    <row r="32" s="1" customFormat="1" spans="1:17">
      <c r="A32" s="28">
        <v>29</v>
      </c>
      <c r="B32" s="29" t="s">
        <v>66</v>
      </c>
      <c r="C32" s="29" t="s">
        <v>84</v>
      </c>
      <c r="D32" s="30" t="s">
        <v>85</v>
      </c>
      <c r="E32" s="58">
        <v>54020014</v>
      </c>
      <c r="F32" s="28">
        <v>3</v>
      </c>
      <c r="G32" s="29" t="str">
        <f>VLOOKUP(E32,[1]挂网公告!A$2:P$29,16,FALSE)</f>
        <v>卫生公共基础（含中医）</v>
      </c>
      <c r="H32" s="30" t="s">
        <v>86</v>
      </c>
      <c r="I32" s="58"/>
      <c r="J32" s="30">
        <v>56</v>
      </c>
      <c r="K32" s="30">
        <f t="shared" si="0"/>
        <v>22.4</v>
      </c>
      <c r="L32" s="30">
        <v>76.6</v>
      </c>
      <c r="M32" s="30">
        <f t="shared" si="1"/>
        <v>45.96</v>
      </c>
      <c r="N32" s="30">
        <f t="shared" si="2"/>
        <v>68.36</v>
      </c>
      <c r="O32" s="58">
        <v>1</v>
      </c>
      <c r="P32" s="29" t="s">
        <v>22</v>
      </c>
      <c r="Q32" s="30"/>
    </row>
    <row r="33" s="1" customFormat="1" spans="1:17">
      <c r="A33" s="28">
        <v>30</v>
      </c>
      <c r="B33" s="29" t="s">
        <v>66</v>
      </c>
      <c r="C33" s="29" t="s">
        <v>87</v>
      </c>
      <c r="D33" s="30" t="s">
        <v>88</v>
      </c>
      <c r="E33" s="58">
        <v>54020014</v>
      </c>
      <c r="F33" s="28">
        <v>3</v>
      </c>
      <c r="G33" s="29" t="str">
        <f>VLOOKUP(E33,[1]挂网公告!A$2:P$29,16,FALSE)</f>
        <v>卫生公共基础（含中医）</v>
      </c>
      <c r="H33" s="30" t="s">
        <v>86</v>
      </c>
      <c r="I33" s="58"/>
      <c r="J33" s="30">
        <v>56</v>
      </c>
      <c r="K33" s="30">
        <f t="shared" si="0"/>
        <v>22.4</v>
      </c>
      <c r="L33" s="30">
        <v>72.4</v>
      </c>
      <c r="M33" s="30">
        <f t="shared" si="1"/>
        <v>43.44</v>
      </c>
      <c r="N33" s="30">
        <f t="shared" si="2"/>
        <v>65.84</v>
      </c>
      <c r="O33" s="58">
        <v>2</v>
      </c>
      <c r="P33" s="29" t="s">
        <v>22</v>
      </c>
      <c r="Q33" s="30"/>
    </row>
    <row r="34" s="1" customFormat="1" spans="1:17">
      <c r="A34" s="25">
        <v>31</v>
      </c>
      <c r="B34" s="26" t="s">
        <v>66</v>
      </c>
      <c r="C34" s="26" t="s">
        <v>89</v>
      </c>
      <c r="D34" s="27" t="s">
        <v>90</v>
      </c>
      <c r="E34" s="56">
        <v>54020015</v>
      </c>
      <c r="F34" s="23">
        <v>3</v>
      </c>
      <c r="G34" s="24" t="str">
        <f>VLOOKUP(E34,[1]挂网公告!A$2:P$29,16,FALSE)</f>
        <v>卫生公共基础（含中医）</v>
      </c>
      <c r="H34" s="57" t="s">
        <v>91</v>
      </c>
      <c r="I34" s="56"/>
      <c r="J34" s="57">
        <v>63</v>
      </c>
      <c r="K34" s="52">
        <f t="shared" si="0"/>
        <v>25.2</v>
      </c>
      <c r="L34" s="55">
        <v>79.2</v>
      </c>
      <c r="M34" s="55">
        <f t="shared" si="1"/>
        <v>47.52</v>
      </c>
      <c r="N34" s="55">
        <f t="shared" si="2"/>
        <v>72.72</v>
      </c>
      <c r="O34" s="23">
        <v>1</v>
      </c>
      <c r="P34" s="24" t="s">
        <v>22</v>
      </c>
      <c r="Q34" s="24"/>
    </row>
    <row r="35" s="1" customFormat="1" spans="1:17">
      <c r="A35" s="25">
        <v>32</v>
      </c>
      <c r="B35" s="26" t="s">
        <v>66</v>
      </c>
      <c r="C35" s="26" t="s">
        <v>92</v>
      </c>
      <c r="D35" s="27" t="s">
        <v>93</v>
      </c>
      <c r="E35" s="56">
        <v>54020015</v>
      </c>
      <c r="F35" s="23">
        <v>3</v>
      </c>
      <c r="G35" s="24" t="str">
        <f>VLOOKUP(E35,[1]挂网公告!A$2:P$29,16,FALSE)</f>
        <v>卫生公共基础（含中医）</v>
      </c>
      <c r="H35" s="57" t="s">
        <v>94</v>
      </c>
      <c r="I35" s="56"/>
      <c r="J35" s="57">
        <v>58</v>
      </c>
      <c r="K35" s="52">
        <f t="shared" si="0"/>
        <v>23.2</v>
      </c>
      <c r="L35" s="55">
        <v>77.8</v>
      </c>
      <c r="M35" s="55">
        <f t="shared" si="1"/>
        <v>46.68</v>
      </c>
      <c r="N35" s="55">
        <f t="shared" si="2"/>
        <v>69.88</v>
      </c>
      <c r="O35" s="23">
        <v>2</v>
      </c>
      <c r="P35" s="24" t="s">
        <v>22</v>
      </c>
      <c r="Q35" s="24"/>
    </row>
    <row r="36" s="1" customFormat="1" spans="1:17">
      <c r="A36" s="25">
        <v>33</v>
      </c>
      <c r="B36" s="26" t="s">
        <v>66</v>
      </c>
      <c r="C36" s="26" t="s">
        <v>95</v>
      </c>
      <c r="D36" s="27" t="s">
        <v>96</v>
      </c>
      <c r="E36" s="56">
        <v>54020015</v>
      </c>
      <c r="F36" s="23">
        <v>3</v>
      </c>
      <c r="G36" s="24" t="str">
        <f>VLOOKUP(E36,[1]挂网公告!A$2:P$29,16,FALSE)</f>
        <v>卫生公共基础（含中医）</v>
      </c>
      <c r="H36" s="57" t="s">
        <v>97</v>
      </c>
      <c r="I36" s="56"/>
      <c r="J36" s="57">
        <v>54</v>
      </c>
      <c r="K36" s="52">
        <f t="shared" si="0"/>
        <v>21.6</v>
      </c>
      <c r="L36" s="55">
        <v>79.6</v>
      </c>
      <c r="M36" s="55">
        <f t="shared" si="1"/>
        <v>47.76</v>
      </c>
      <c r="N36" s="55">
        <f t="shared" si="2"/>
        <v>69.36</v>
      </c>
      <c r="O36" s="23">
        <v>3</v>
      </c>
      <c r="P36" s="24" t="s">
        <v>22</v>
      </c>
      <c r="Q36" s="24"/>
    </row>
    <row r="37" s="1" customFormat="1" spans="1:17">
      <c r="A37" s="25">
        <v>34</v>
      </c>
      <c r="B37" s="26" t="s">
        <v>66</v>
      </c>
      <c r="C37" s="26" t="s">
        <v>98</v>
      </c>
      <c r="D37" s="27" t="s">
        <v>99</v>
      </c>
      <c r="E37" s="56">
        <v>54020015</v>
      </c>
      <c r="F37" s="23">
        <v>3</v>
      </c>
      <c r="G37" s="24" t="str">
        <f>VLOOKUP(E37,[1]挂网公告!A$2:P$29,16,FALSE)</f>
        <v>卫生公共基础（含中医）</v>
      </c>
      <c r="H37" s="57" t="s">
        <v>100</v>
      </c>
      <c r="I37" s="56"/>
      <c r="J37" s="57">
        <v>55</v>
      </c>
      <c r="K37" s="52">
        <f t="shared" si="0"/>
        <v>22</v>
      </c>
      <c r="L37" s="55">
        <v>77.8</v>
      </c>
      <c r="M37" s="55">
        <f t="shared" si="1"/>
        <v>46.68</v>
      </c>
      <c r="N37" s="55">
        <f t="shared" si="2"/>
        <v>68.68</v>
      </c>
      <c r="O37" s="23">
        <v>4</v>
      </c>
      <c r="P37" s="24"/>
      <c r="Q37" s="24"/>
    </row>
    <row r="38" s="1" customFormat="1" spans="1:17">
      <c r="A38" s="25">
        <v>35</v>
      </c>
      <c r="B38" s="26" t="s">
        <v>66</v>
      </c>
      <c r="C38" s="26" t="s">
        <v>101</v>
      </c>
      <c r="D38" s="27" t="s">
        <v>102</v>
      </c>
      <c r="E38" s="56">
        <v>54020015</v>
      </c>
      <c r="F38" s="23">
        <v>3</v>
      </c>
      <c r="G38" s="24" t="str">
        <f>VLOOKUP(E38,[1]挂网公告!A$2:P$29,16,FALSE)</f>
        <v>卫生公共基础（含中医）</v>
      </c>
      <c r="H38" s="57" t="s">
        <v>94</v>
      </c>
      <c r="I38" s="56"/>
      <c r="J38" s="57">
        <v>58</v>
      </c>
      <c r="K38" s="52">
        <f t="shared" si="0"/>
        <v>23.2</v>
      </c>
      <c r="L38" s="55">
        <v>74.2</v>
      </c>
      <c r="M38" s="55">
        <f t="shared" si="1"/>
        <v>44.52</v>
      </c>
      <c r="N38" s="55">
        <f t="shared" si="2"/>
        <v>67.72</v>
      </c>
      <c r="O38" s="23">
        <v>5</v>
      </c>
      <c r="P38" s="24"/>
      <c r="Q38" s="24"/>
    </row>
    <row r="39" s="1" customFormat="1" spans="1:17">
      <c r="A39" s="31">
        <v>36</v>
      </c>
      <c r="B39" s="32" t="s">
        <v>66</v>
      </c>
      <c r="C39" s="32" t="s">
        <v>103</v>
      </c>
      <c r="D39" s="33" t="s">
        <v>104</v>
      </c>
      <c r="E39" s="59">
        <v>54020016</v>
      </c>
      <c r="F39" s="31">
        <v>2</v>
      </c>
      <c r="G39" s="32" t="str">
        <f>VLOOKUP(E39,[1]挂网公告!A$2:P$29,16,FALSE)</f>
        <v>卫生公共基础（不含中医）</v>
      </c>
      <c r="H39" s="60" t="s">
        <v>105</v>
      </c>
      <c r="I39" s="59"/>
      <c r="J39" s="60">
        <v>68</v>
      </c>
      <c r="K39" s="60">
        <f t="shared" si="0"/>
        <v>27.2</v>
      </c>
      <c r="L39" s="60">
        <v>82.2</v>
      </c>
      <c r="M39" s="60">
        <f t="shared" si="1"/>
        <v>49.32</v>
      </c>
      <c r="N39" s="60">
        <f t="shared" si="2"/>
        <v>76.52</v>
      </c>
      <c r="O39" s="59">
        <v>1</v>
      </c>
      <c r="P39" s="32" t="s">
        <v>22</v>
      </c>
      <c r="Q39" s="33"/>
    </row>
    <row r="40" s="1" customFormat="1" spans="1:17">
      <c r="A40" s="31">
        <v>37</v>
      </c>
      <c r="B40" s="32" t="s">
        <v>66</v>
      </c>
      <c r="C40" s="32" t="s">
        <v>106</v>
      </c>
      <c r="D40" s="33" t="s">
        <v>107</v>
      </c>
      <c r="E40" s="59">
        <v>54020016</v>
      </c>
      <c r="F40" s="31">
        <v>2</v>
      </c>
      <c r="G40" s="32" t="str">
        <f>VLOOKUP(E40,[1]挂网公告!A$2:P$29,16,FALSE)</f>
        <v>卫生公共基础（不含中医）</v>
      </c>
      <c r="H40" s="60" t="s">
        <v>108</v>
      </c>
      <c r="I40" s="59"/>
      <c r="J40" s="60">
        <v>70</v>
      </c>
      <c r="K40" s="60">
        <f t="shared" si="0"/>
        <v>28</v>
      </c>
      <c r="L40" s="60">
        <v>79.8</v>
      </c>
      <c r="M40" s="60">
        <f t="shared" si="1"/>
        <v>47.88</v>
      </c>
      <c r="N40" s="60">
        <f t="shared" si="2"/>
        <v>75.88</v>
      </c>
      <c r="O40" s="59">
        <v>2</v>
      </c>
      <c r="P40" s="32" t="s">
        <v>22</v>
      </c>
      <c r="Q40" s="33"/>
    </row>
    <row r="41" s="1" customFormat="1" spans="1:17">
      <c r="A41" s="25">
        <v>38</v>
      </c>
      <c r="B41" s="26" t="s">
        <v>66</v>
      </c>
      <c r="C41" s="26" t="s">
        <v>109</v>
      </c>
      <c r="D41" s="27" t="s">
        <v>110</v>
      </c>
      <c r="E41" s="56">
        <v>54020018</v>
      </c>
      <c r="F41" s="23">
        <v>2</v>
      </c>
      <c r="G41" s="24" t="str">
        <f>VLOOKUP(E41,[1]挂网公告!A$2:P$29,16,FALSE)</f>
        <v>卫生公共基础（含中医）</v>
      </c>
      <c r="H41" s="57" t="s">
        <v>111</v>
      </c>
      <c r="I41" s="56"/>
      <c r="J41" s="57">
        <v>53</v>
      </c>
      <c r="K41" s="52">
        <f t="shared" si="0"/>
        <v>21.2</v>
      </c>
      <c r="L41" s="55">
        <v>69.6</v>
      </c>
      <c r="M41" s="55">
        <f t="shared" si="1"/>
        <v>41.76</v>
      </c>
      <c r="N41" s="55">
        <f t="shared" si="2"/>
        <v>62.96</v>
      </c>
      <c r="O41" s="23">
        <v>1</v>
      </c>
      <c r="P41" s="24" t="s">
        <v>22</v>
      </c>
      <c r="Q41" s="24"/>
    </row>
    <row r="42" s="1" customFormat="1" spans="1:17">
      <c r="A42" s="25">
        <v>39</v>
      </c>
      <c r="B42" s="26" t="s">
        <v>66</v>
      </c>
      <c r="C42" s="26" t="s">
        <v>112</v>
      </c>
      <c r="D42" s="27" t="s">
        <v>113</v>
      </c>
      <c r="E42" s="56">
        <v>54020018</v>
      </c>
      <c r="F42" s="23">
        <v>2</v>
      </c>
      <c r="G42" s="24" t="str">
        <f>VLOOKUP(E42,[1]挂网公告!A$2:P$29,16,FALSE)</f>
        <v>卫生公共基础（含中医）</v>
      </c>
      <c r="H42" s="57" t="s">
        <v>114</v>
      </c>
      <c r="I42" s="56"/>
      <c r="J42" s="57">
        <v>59</v>
      </c>
      <c r="K42" s="52">
        <f t="shared" si="0"/>
        <v>23.6</v>
      </c>
      <c r="L42" s="55">
        <v>0</v>
      </c>
      <c r="M42" s="55">
        <f t="shared" si="1"/>
        <v>0</v>
      </c>
      <c r="N42" s="55">
        <f t="shared" si="2"/>
        <v>23.6</v>
      </c>
      <c r="O42" s="23">
        <v>2</v>
      </c>
      <c r="P42" s="24"/>
      <c r="Q42" s="24" t="s">
        <v>25</v>
      </c>
    </row>
    <row r="43" s="1" customFormat="1" spans="1:17">
      <c r="A43" s="31">
        <v>40</v>
      </c>
      <c r="B43" s="32" t="s">
        <v>66</v>
      </c>
      <c r="C43" s="32" t="s">
        <v>115</v>
      </c>
      <c r="D43" s="33" t="s">
        <v>116</v>
      </c>
      <c r="E43" s="59">
        <v>54020019</v>
      </c>
      <c r="F43" s="31">
        <v>2</v>
      </c>
      <c r="G43" s="32" t="str">
        <f>VLOOKUP(E43,[1]挂网公告!A$2:P$29,16,FALSE)</f>
        <v>卫生公共基础（含中医）</v>
      </c>
      <c r="H43" s="60" t="s">
        <v>111</v>
      </c>
      <c r="I43" s="59"/>
      <c r="J43" s="60">
        <v>53</v>
      </c>
      <c r="K43" s="60">
        <f t="shared" si="0"/>
        <v>21.2</v>
      </c>
      <c r="L43" s="60">
        <v>78.4</v>
      </c>
      <c r="M43" s="60">
        <f t="shared" si="1"/>
        <v>47.04</v>
      </c>
      <c r="N43" s="60">
        <f t="shared" si="2"/>
        <v>68.24</v>
      </c>
      <c r="O43" s="59">
        <v>1</v>
      </c>
      <c r="P43" s="32" t="s">
        <v>22</v>
      </c>
      <c r="Q43" s="33"/>
    </row>
    <row r="44" s="1" customFormat="1" spans="1:17">
      <c r="A44" s="25">
        <v>41</v>
      </c>
      <c r="B44" s="26" t="s">
        <v>66</v>
      </c>
      <c r="C44" s="26" t="s">
        <v>117</v>
      </c>
      <c r="D44" s="27" t="s">
        <v>118</v>
      </c>
      <c r="E44" s="56">
        <v>54020020</v>
      </c>
      <c r="F44" s="23">
        <v>1</v>
      </c>
      <c r="G44" s="24" t="str">
        <f>VLOOKUP(E44,[1]挂网公告!A$2:P$29,16,FALSE)</f>
        <v>卫生公共基础（不含中医）</v>
      </c>
      <c r="H44" s="57" t="s">
        <v>97</v>
      </c>
      <c r="I44" s="56"/>
      <c r="J44" s="57">
        <v>54</v>
      </c>
      <c r="K44" s="52">
        <f t="shared" si="0"/>
        <v>21.6</v>
      </c>
      <c r="L44" s="55">
        <v>76.4</v>
      </c>
      <c r="M44" s="55">
        <f t="shared" si="1"/>
        <v>45.84</v>
      </c>
      <c r="N44" s="55">
        <f t="shared" si="2"/>
        <v>67.44</v>
      </c>
      <c r="O44" s="23">
        <v>1</v>
      </c>
      <c r="P44" s="24" t="s">
        <v>22</v>
      </c>
      <c r="Q44" s="24"/>
    </row>
    <row r="45" s="1" customFormat="1" spans="1:17">
      <c r="A45" s="25">
        <v>42</v>
      </c>
      <c r="B45" s="26" t="s">
        <v>66</v>
      </c>
      <c r="C45" s="26" t="s">
        <v>119</v>
      </c>
      <c r="D45" s="27" t="s">
        <v>120</v>
      </c>
      <c r="E45" s="56">
        <v>54020020</v>
      </c>
      <c r="F45" s="23">
        <v>1</v>
      </c>
      <c r="G45" s="24" t="str">
        <f>VLOOKUP(E45,[1]挂网公告!A$2:P$29,16,FALSE)</f>
        <v>卫生公共基础（不含中医）</v>
      </c>
      <c r="H45" s="57" t="s">
        <v>121</v>
      </c>
      <c r="I45" s="56"/>
      <c r="J45" s="57">
        <v>47</v>
      </c>
      <c r="K45" s="52">
        <f t="shared" si="0"/>
        <v>18.8</v>
      </c>
      <c r="L45" s="55">
        <v>74</v>
      </c>
      <c r="M45" s="55">
        <f t="shared" si="1"/>
        <v>44.4</v>
      </c>
      <c r="N45" s="55">
        <f t="shared" si="2"/>
        <v>63.2</v>
      </c>
      <c r="O45" s="23">
        <v>2</v>
      </c>
      <c r="P45" s="24"/>
      <c r="Q45" s="24"/>
    </row>
    <row r="46" s="1" customFormat="1" spans="1:17">
      <c r="A46" s="34">
        <v>43</v>
      </c>
      <c r="B46" s="35" t="s">
        <v>66</v>
      </c>
      <c r="C46" s="35" t="s">
        <v>122</v>
      </c>
      <c r="D46" s="36" t="s">
        <v>123</v>
      </c>
      <c r="E46" s="61">
        <v>54020021</v>
      </c>
      <c r="F46" s="34">
        <v>1</v>
      </c>
      <c r="G46" s="35" t="str">
        <f>VLOOKUP(E46,[1]挂网公告!A$2:P$29,16,FALSE)</f>
        <v>综合知识</v>
      </c>
      <c r="H46" s="44" t="s">
        <v>124</v>
      </c>
      <c r="I46" s="61"/>
      <c r="J46" s="44">
        <v>74</v>
      </c>
      <c r="K46" s="44">
        <f t="shared" si="0"/>
        <v>29.6</v>
      </c>
      <c r="L46" s="44">
        <v>81.6</v>
      </c>
      <c r="M46" s="44">
        <f t="shared" si="1"/>
        <v>48.96</v>
      </c>
      <c r="N46" s="44">
        <f t="shared" si="2"/>
        <v>78.56</v>
      </c>
      <c r="O46" s="61">
        <v>1</v>
      </c>
      <c r="P46" s="35" t="s">
        <v>22</v>
      </c>
      <c r="Q46" s="36"/>
    </row>
    <row r="47" s="1" customFormat="1" spans="1:17">
      <c r="A47" s="34">
        <v>44</v>
      </c>
      <c r="B47" s="35" t="s">
        <v>66</v>
      </c>
      <c r="C47" s="35" t="s">
        <v>125</v>
      </c>
      <c r="D47" s="36" t="s">
        <v>126</v>
      </c>
      <c r="E47" s="61">
        <v>54020021</v>
      </c>
      <c r="F47" s="34">
        <v>1</v>
      </c>
      <c r="G47" s="35" t="str">
        <f>VLOOKUP(E47,[1]挂网公告!A$2:P$29,16,FALSE)</f>
        <v>综合知识</v>
      </c>
      <c r="H47" s="44" t="s">
        <v>127</v>
      </c>
      <c r="I47" s="61"/>
      <c r="J47" s="44">
        <v>71.4</v>
      </c>
      <c r="K47" s="44">
        <f t="shared" si="0"/>
        <v>28.56</v>
      </c>
      <c r="L47" s="44">
        <v>82.4</v>
      </c>
      <c r="M47" s="44">
        <f t="shared" si="1"/>
        <v>49.44</v>
      </c>
      <c r="N47" s="44">
        <f t="shared" si="2"/>
        <v>78</v>
      </c>
      <c r="O47" s="61">
        <v>2</v>
      </c>
      <c r="P47" s="36"/>
      <c r="Q47" s="36"/>
    </row>
    <row r="48" s="1" customFormat="1" spans="1:17">
      <c r="A48" s="34">
        <v>45</v>
      </c>
      <c r="B48" s="35" t="s">
        <v>66</v>
      </c>
      <c r="C48" s="35" t="s">
        <v>128</v>
      </c>
      <c r="D48" s="36" t="s">
        <v>129</v>
      </c>
      <c r="E48" s="61">
        <v>54020021</v>
      </c>
      <c r="F48" s="34">
        <v>1</v>
      </c>
      <c r="G48" s="35" t="str">
        <f>VLOOKUP(E48,[1]挂网公告!A$2:P$29,16,FALSE)</f>
        <v>综合知识</v>
      </c>
      <c r="H48" s="44">
        <v>61.4</v>
      </c>
      <c r="I48" s="36">
        <v>4</v>
      </c>
      <c r="J48" s="44">
        <v>65.4</v>
      </c>
      <c r="K48" s="44">
        <f t="shared" si="0"/>
        <v>26.16</v>
      </c>
      <c r="L48" s="44">
        <v>79</v>
      </c>
      <c r="M48" s="44">
        <f t="shared" si="1"/>
        <v>47.4</v>
      </c>
      <c r="N48" s="44">
        <f t="shared" si="2"/>
        <v>73.56</v>
      </c>
      <c r="O48" s="61">
        <v>3</v>
      </c>
      <c r="P48" s="36"/>
      <c r="Q48" s="36"/>
    </row>
    <row r="49" s="1" customFormat="1" spans="1:17">
      <c r="A49" s="37">
        <v>46</v>
      </c>
      <c r="B49" s="38" t="s">
        <v>130</v>
      </c>
      <c r="C49" s="38" t="s">
        <v>131</v>
      </c>
      <c r="D49" s="65" t="s">
        <v>132</v>
      </c>
      <c r="E49" s="37">
        <v>54030022</v>
      </c>
      <c r="F49" s="37">
        <v>1</v>
      </c>
      <c r="G49" s="38" t="str">
        <f>VLOOKUP(E49,[1]挂网公告!A$2:P$29,16,FALSE)</f>
        <v>综合知识</v>
      </c>
      <c r="H49" s="62">
        <v>78.2</v>
      </c>
      <c r="I49" s="37"/>
      <c r="J49" s="62">
        <v>78.2</v>
      </c>
      <c r="K49" s="62">
        <f t="shared" si="0"/>
        <v>31.28</v>
      </c>
      <c r="L49" s="62">
        <v>80.4</v>
      </c>
      <c r="M49" s="62">
        <f t="shared" si="1"/>
        <v>48.24</v>
      </c>
      <c r="N49" s="62">
        <f t="shared" si="2"/>
        <v>79.52</v>
      </c>
      <c r="O49" s="37">
        <v>1</v>
      </c>
      <c r="P49" s="38" t="s">
        <v>22</v>
      </c>
      <c r="Q49" s="38"/>
    </row>
    <row r="50" s="1" customFormat="1" spans="1:17">
      <c r="A50" s="37">
        <v>47</v>
      </c>
      <c r="B50" s="38" t="s">
        <v>130</v>
      </c>
      <c r="C50" s="38" t="s">
        <v>133</v>
      </c>
      <c r="D50" s="65" t="s">
        <v>134</v>
      </c>
      <c r="E50" s="37">
        <v>54030022</v>
      </c>
      <c r="F50" s="37">
        <v>1</v>
      </c>
      <c r="G50" s="38" t="str">
        <f>VLOOKUP(E50,[1]挂网公告!A$2:P$29,16,FALSE)</f>
        <v>综合知识</v>
      </c>
      <c r="H50" s="62">
        <v>71.2</v>
      </c>
      <c r="I50" s="37"/>
      <c r="J50" s="62">
        <v>71.2</v>
      </c>
      <c r="K50" s="62">
        <f t="shared" si="0"/>
        <v>28.48</v>
      </c>
      <c r="L50" s="62">
        <v>83.2</v>
      </c>
      <c r="M50" s="62">
        <f t="shared" si="1"/>
        <v>49.92</v>
      </c>
      <c r="N50" s="62">
        <f t="shared" si="2"/>
        <v>78.4</v>
      </c>
      <c r="O50" s="37">
        <v>2</v>
      </c>
      <c r="P50" s="38"/>
      <c r="Q50" s="38"/>
    </row>
    <row r="51" s="1" customFormat="1" spans="1:17">
      <c r="A51" s="37">
        <v>48</v>
      </c>
      <c r="B51" s="38" t="s">
        <v>130</v>
      </c>
      <c r="C51" s="38" t="s">
        <v>135</v>
      </c>
      <c r="D51" s="65" t="s">
        <v>136</v>
      </c>
      <c r="E51" s="37">
        <v>54030022</v>
      </c>
      <c r="F51" s="37">
        <v>1</v>
      </c>
      <c r="G51" s="38" t="str">
        <f>VLOOKUP(E51,[1]挂网公告!A$2:P$29,16,FALSE)</f>
        <v>综合知识</v>
      </c>
      <c r="H51" s="62">
        <v>70.5</v>
      </c>
      <c r="I51" s="37"/>
      <c r="J51" s="62">
        <v>70.5</v>
      </c>
      <c r="K51" s="62">
        <f t="shared" si="0"/>
        <v>28.2</v>
      </c>
      <c r="L51" s="62">
        <v>79.6</v>
      </c>
      <c r="M51" s="62">
        <f t="shared" si="1"/>
        <v>47.76</v>
      </c>
      <c r="N51" s="62">
        <f t="shared" si="2"/>
        <v>75.96</v>
      </c>
      <c r="O51" s="37">
        <v>3</v>
      </c>
      <c r="P51" s="38"/>
      <c r="Q51" s="38"/>
    </row>
    <row r="52" s="1" customFormat="1" spans="1:17">
      <c r="A52" s="31">
        <v>49</v>
      </c>
      <c r="B52" s="39" t="s">
        <v>130</v>
      </c>
      <c r="C52" s="39" t="s">
        <v>137</v>
      </c>
      <c r="D52" s="66" t="s">
        <v>138</v>
      </c>
      <c r="E52" s="59">
        <v>54030023</v>
      </c>
      <c r="F52" s="31">
        <v>1</v>
      </c>
      <c r="G52" s="39" t="str">
        <f>VLOOKUP(E52,[1]挂网公告!A$2:P$29,16,FALSE)</f>
        <v>卫生公共基础（含中医）</v>
      </c>
      <c r="H52" s="60">
        <v>53</v>
      </c>
      <c r="I52" s="59">
        <v>4</v>
      </c>
      <c r="J52" s="60">
        <v>57</v>
      </c>
      <c r="K52" s="60">
        <f t="shared" si="0"/>
        <v>22.8</v>
      </c>
      <c r="L52" s="60">
        <v>78.4</v>
      </c>
      <c r="M52" s="60">
        <f t="shared" si="1"/>
        <v>47.04</v>
      </c>
      <c r="N52" s="60">
        <f t="shared" si="2"/>
        <v>69.84</v>
      </c>
      <c r="O52" s="59">
        <v>1</v>
      </c>
      <c r="P52" s="39" t="s">
        <v>22</v>
      </c>
      <c r="Q52" s="40"/>
    </row>
    <row r="53" s="1" customFormat="1" spans="1:17">
      <c r="A53" s="31">
        <v>50</v>
      </c>
      <c r="B53" s="39" t="s">
        <v>130</v>
      </c>
      <c r="C53" s="39" t="s">
        <v>139</v>
      </c>
      <c r="D53" s="66" t="s">
        <v>140</v>
      </c>
      <c r="E53" s="59">
        <v>54030023</v>
      </c>
      <c r="F53" s="31">
        <v>1</v>
      </c>
      <c r="G53" s="39" t="str">
        <f>VLOOKUP(E53,[1]挂网公告!A$2:P$29,16,FALSE)</f>
        <v>卫生公共基础（含中医）</v>
      </c>
      <c r="H53" s="60">
        <v>60</v>
      </c>
      <c r="I53" s="59"/>
      <c r="J53" s="60">
        <v>60</v>
      </c>
      <c r="K53" s="60">
        <f t="shared" si="0"/>
        <v>24</v>
      </c>
      <c r="L53" s="60">
        <v>74.4</v>
      </c>
      <c r="M53" s="60">
        <f t="shared" si="1"/>
        <v>44.64</v>
      </c>
      <c r="N53" s="60">
        <f t="shared" si="2"/>
        <v>68.64</v>
      </c>
      <c r="O53" s="59">
        <v>2</v>
      </c>
      <c r="P53" s="40"/>
      <c r="Q53" s="40"/>
    </row>
    <row r="54" s="1" customFormat="1" spans="1:17">
      <c r="A54" s="31">
        <v>51</v>
      </c>
      <c r="B54" s="39" t="s">
        <v>130</v>
      </c>
      <c r="C54" s="39" t="s">
        <v>141</v>
      </c>
      <c r="D54" s="66" t="s">
        <v>142</v>
      </c>
      <c r="E54" s="59">
        <v>54030023</v>
      </c>
      <c r="F54" s="31">
        <v>1</v>
      </c>
      <c r="G54" s="39" t="str">
        <f>VLOOKUP(E54,[1]挂网公告!A$2:P$29,16,FALSE)</f>
        <v>卫生公共基础（含中医）</v>
      </c>
      <c r="H54" s="60">
        <v>49</v>
      </c>
      <c r="I54" s="59"/>
      <c r="J54" s="60">
        <v>49</v>
      </c>
      <c r="K54" s="60">
        <f t="shared" si="0"/>
        <v>19.6</v>
      </c>
      <c r="L54" s="60">
        <v>78.6</v>
      </c>
      <c r="M54" s="60">
        <f t="shared" si="1"/>
        <v>47.16</v>
      </c>
      <c r="N54" s="60">
        <f t="shared" si="2"/>
        <v>66.76</v>
      </c>
      <c r="O54" s="59">
        <v>3</v>
      </c>
      <c r="P54" s="40"/>
      <c r="Q54" s="40"/>
    </row>
    <row r="55" s="1" customFormat="1" spans="1:17">
      <c r="A55" s="25">
        <v>52</v>
      </c>
      <c r="B55" s="26" t="s">
        <v>130</v>
      </c>
      <c r="C55" s="41" t="s">
        <v>143</v>
      </c>
      <c r="D55" s="67" t="s">
        <v>144</v>
      </c>
      <c r="E55" s="56">
        <v>54030024</v>
      </c>
      <c r="F55" s="23">
        <v>1</v>
      </c>
      <c r="G55" s="24" t="str">
        <f>VLOOKUP(E55,[1]挂网公告!A$2:P$29,16,FALSE)</f>
        <v>卫生公共基础（不含中医）</v>
      </c>
      <c r="H55" s="57">
        <v>50</v>
      </c>
      <c r="I55" s="56"/>
      <c r="J55" s="57">
        <v>50</v>
      </c>
      <c r="K55" s="52">
        <f t="shared" si="0"/>
        <v>20</v>
      </c>
      <c r="L55" s="55">
        <v>71.4</v>
      </c>
      <c r="M55" s="55">
        <f t="shared" si="1"/>
        <v>42.84</v>
      </c>
      <c r="N55" s="55">
        <f t="shared" si="2"/>
        <v>62.84</v>
      </c>
      <c r="O55" s="23">
        <v>1</v>
      </c>
      <c r="P55" s="24" t="s">
        <v>22</v>
      </c>
      <c r="Q55" s="24"/>
    </row>
    <row r="56" s="1" customFormat="1" spans="1:17">
      <c r="A56" s="34">
        <v>53</v>
      </c>
      <c r="B56" s="43" t="s">
        <v>130</v>
      </c>
      <c r="C56" s="43" t="s">
        <v>145</v>
      </c>
      <c r="D56" s="68" t="s">
        <v>146</v>
      </c>
      <c r="E56" s="61">
        <v>54030025</v>
      </c>
      <c r="F56" s="34">
        <v>1</v>
      </c>
      <c r="G56" s="43" t="str">
        <f>VLOOKUP(E56,[1]挂网公告!A$2:P$29,16,FALSE)</f>
        <v>卫生公共基础（含中医）</v>
      </c>
      <c r="H56" s="44">
        <v>60</v>
      </c>
      <c r="I56" s="61"/>
      <c r="J56" s="44">
        <v>60</v>
      </c>
      <c r="K56" s="44">
        <f t="shared" si="0"/>
        <v>24</v>
      </c>
      <c r="L56" s="44">
        <v>75.6</v>
      </c>
      <c r="M56" s="44">
        <f t="shared" si="1"/>
        <v>45.36</v>
      </c>
      <c r="N56" s="44">
        <f t="shared" si="2"/>
        <v>69.36</v>
      </c>
      <c r="O56" s="61">
        <v>1</v>
      </c>
      <c r="P56" s="43" t="s">
        <v>22</v>
      </c>
      <c r="Q56" s="44"/>
    </row>
    <row r="57" s="1" customFormat="1" spans="1:17">
      <c r="A57" s="34">
        <v>54</v>
      </c>
      <c r="B57" s="43" t="s">
        <v>130</v>
      </c>
      <c r="C57" s="43" t="s">
        <v>147</v>
      </c>
      <c r="D57" s="68" t="s">
        <v>148</v>
      </c>
      <c r="E57" s="61">
        <v>54030025</v>
      </c>
      <c r="F57" s="34">
        <v>1</v>
      </c>
      <c r="G57" s="43" t="str">
        <f>VLOOKUP(E57,[1]挂网公告!A$2:P$29,16,FALSE)</f>
        <v>卫生公共基础（含中医）</v>
      </c>
      <c r="H57" s="44">
        <v>52</v>
      </c>
      <c r="I57" s="61"/>
      <c r="J57" s="44">
        <v>52</v>
      </c>
      <c r="K57" s="44">
        <f t="shared" si="0"/>
        <v>20.8</v>
      </c>
      <c r="L57" s="44">
        <v>68.8</v>
      </c>
      <c r="M57" s="44">
        <f t="shared" si="1"/>
        <v>41.28</v>
      </c>
      <c r="N57" s="44">
        <f t="shared" si="2"/>
        <v>62.08</v>
      </c>
      <c r="O57" s="61">
        <v>2</v>
      </c>
      <c r="P57" s="44"/>
      <c r="Q57" s="44"/>
    </row>
    <row r="58" s="1" customFormat="1" spans="1:17">
      <c r="A58" s="25">
        <v>55</v>
      </c>
      <c r="B58" s="26" t="s">
        <v>130</v>
      </c>
      <c r="C58" s="41" t="s">
        <v>149</v>
      </c>
      <c r="D58" s="67" t="s">
        <v>150</v>
      </c>
      <c r="E58" s="56">
        <v>54030026</v>
      </c>
      <c r="F58" s="23">
        <v>1</v>
      </c>
      <c r="G58" s="24" t="str">
        <f>VLOOKUP(E58,[1]挂网公告!A$2:P$29,16,FALSE)</f>
        <v>卫生公共基础（含中医）</v>
      </c>
      <c r="H58" s="57">
        <v>66</v>
      </c>
      <c r="I58" s="56"/>
      <c r="J58" s="57">
        <v>66</v>
      </c>
      <c r="K58" s="52">
        <f t="shared" si="0"/>
        <v>26.4</v>
      </c>
      <c r="L58" s="55">
        <v>75.2</v>
      </c>
      <c r="M58" s="55">
        <f t="shared" si="1"/>
        <v>45.12</v>
      </c>
      <c r="N58" s="55">
        <f t="shared" si="2"/>
        <v>71.52</v>
      </c>
      <c r="O58" s="23">
        <v>1</v>
      </c>
      <c r="P58" s="24" t="s">
        <v>22</v>
      </c>
      <c r="Q58" s="24"/>
    </row>
    <row r="59" s="1" customFormat="1" spans="1:17">
      <c r="A59" s="25">
        <v>56</v>
      </c>
      <c r="B59" s="26" t="s">
        <v>130</v>
      </c>
      <c r="C59" s="41" t="s">
        <v>151</v>
      </c>
      <c r="D59" s="67" t="s">
        <v>152</v>
      </c>
      <c r="E59" s="56">
        <v>54030026</v>
      </c>
      <c r="F59" s="23">
        <v>1</v>
      </c>
      <c r="G59" s="24" t="str">
        <f>VLOOKUP(E59,[1]挂网公告!A$2:P$29,16,FALSE)</f>
        <v>卫生公共基础（含中医）</v>
      </c>
      <c r="H59" s="57">
        <v>46</v>
      </c>
      <c r="I59" s="56"/>
      <c r="J59" s="57">
        <v>46</v>
      </c>
      <c r="K59" s="52">
        <f t="shared" si="0"/>
        <v>18.4</v>
      </c>
      <c r="L59" s="55">
        <v>75.6</v>
      </c>
      <c r="M59" s="55">
        <f t="shared" si="1"/>
        <v>45.36</v>
      </c>
      <c r="N59" s="55">
        <f t="shared" si="2"/>
        <v>63.76</v>
      </c>
      <c r="O59" s="23">
        <v>2</v>
      </c>
      <c r="P59" s="24"/>
      <c r="Q59" s="24"/>
    </row>
    <row r="60" s="1" customFormat="1" spans="1:17">
      <c r="A60" s="25">
        <v>57</v>
      </c>
      <c r="B60" s="26" t="s">
        <v>130</v>
      </c>
      <c r="C60" s="41" t="s">
        <v>153</v>
      </c>
      <c r="D60" s="67" t="s">
        <v>154</v>
      </c>
      <c r="E60" s="56">
        <v>54030026</v>
      </c>
      <c r="F60" s="23">
        <v>1</v>
      </c>
      <c r="G60" s="24" t="str">
        <f>VLOOKUP(E60,[1]挂网公告!A$2:P$29,16,FALSE)</f>
        <v>卫生公共基础（含中医）</v>
      </c>
      <c r="H60" s="57">
        <v>40</v>
      </c>
      <c r="I60" s="56"/>
      <c r="J60" s="57">
        <v>40</v>
      </c>
      <c r="K60" s="52">
        <f t="shared" si="0"/>
        <v>16</v>
      </c>
      <c r="L60" s="55">
        <v>3.8</v>
      </c>
      <c r="M60" s="55">
        <f t="shared" si="1"/>
        <v>2.28</v>
      </c>
      <c r="N60" s="55">
        <f t="shared" si="2"/>
        <v>18.28</v>
      </c>
      <c r="O60" s="23">
        <v>3</v>
      </c>
      <c r="P60" s="24"/>
      <c r="Q60" s="24"/>
    </row>
    <row r="61" s="1" customFormat="1" spans="1:17">
      <c r="A61" s="34">
        <v>58</v>
      </c>
      <c r="B61" s="45" t="s">
        <v>130</v>
      </c>
      <c r="C61" s="45" t="s">
        <v>155</v>
      </c>
      <c r="D61" s="69" t="s">
        <v>156</v>
      </c>
      <c r="E61" s="61">
        <v>54030027</v>
      </c>
      <c r="F61" s="34">
        <v>1</v>
      </c>
      <c r="G61" s="45" t="str">
        <f>VLOOKUP(E61,[1]挂网公告!A$2:P$29,16,FALSE)</f>
        <v>卫生公共基础（不含中医）</v>
      </c>
      <c r="H61" s="44">
        <v>65</v>
      </c>
      <c r="I61" s="61"/>
      <c r="J61" s="44">
        <v>65</v>
      </c>
      <c r="K61" s="44">
        <f t="shared" si="0"/>
        <v>26</v>
      </c>
      <c r="L61" s="44">
        <v>78.2</v>
      </c>
      <c r="M61" s="44">
        <f t="shared" si="1"/>
        <v>46.92</v>
      </c>
      <c r="N61" s="44">
        <f t="shared" si="2"/>
        <v>72.92</v>
      </c>
      <c r="O61" s="61">
        <v>1</v>
      </c>
      <c r="P61" s="45" t="s">
        <v>22</v>
      </c>
      <c r="Q61" s="46"/>
    </row>
    <row r="62" s="1" customFormat="1" spans="1:17">
      <c r="A62" s="34">
        <v>59</v>
      </c>
      <c r="B62" s="45" t="s">
        <v>130</v>
      </c>
      <c r="C62" s="45" t="s">
        <v>157</v>
      </c>
      <c r="D62" s="69" t="s">
        <v>158</v>
      </c>
      <c r="E62" s="61">
        <v>54030027</v>
      </c>
      <c r="F62" s="34">
        <v>1</v>
      </c>
      <c r="G62" s="45" t="str">
        <f>VLOOKUP(E62,[1]挂网公告!A$2:P$29,16,FALSE)</f>
        <v>卫生公共基础（不含中医）</v>
      </c>
      <c r="H62" s="44">
        <v>55</v>
      </c>
      <c r="I62" s="61"/>
      <c r="J62" s="44">
        <v>55</v>
      </c>
      <c r="K62" s="44">
        <f t="shared" si="0"/>
        <v>22</v>
      </c>
      <c r="L62" s="44">
        <v>76.8</v>
      </c>
      <c r="M62" s="44">
        <f t="shared" si="1"/>
        <v>46.08</v>
      </c>
      <c r="N62" s="44">
        <f t="shared" si="2"/>
        <v>68.08</v>
      </c>
      <c r="O62" s="61">
        <v>2</v>
      </c>
      <c r="P62" s="46"/>
      <c r="Q62" s="46"/>
    </row>
    <row r="63" s="1" customFormat="1" spans="1:17">
      <c r="A63" s="34">
        <v>60</v>
      </c>
      <c r="B63" s="45" t="s">
        <v>130</v>
      </c>
      <c r="C63" s="45" t="s">
        <v>159</v>
      </c>
      <c r="D63" s="69" t="s">
        <v>160</v>
      </c>
      <c r="E63" s="61">
        <v>54030027</v>
      </c>
      <c r="F63" s="34">
        <v>1</v>
      </c>
      <c r="G63" s="45" t="str">
        <f>VLOOKUP(E63,[1]挂网公告!A$2:P$29,16,FALSE)</f>
        <v>卫生公共基础（不含中医）</v>
      </c>
      <c r="H63" s="44">
        <v>57</v>
      </c>
      <c r="I63" s="61"/>
      <c r="J63" s="44">
        <v>57</v>
      </c>
      <c r="K63" s="44">
        <f t="shared" si="0"/>
        <v>22.8</v>
      </c>
      <c r="L63" s="44">
        <v>0</v>
      </c>
      <c r="M63" s="44">
        <f t="shared" si="1"/>
        <v>0</v>
      </c>
      <c r="N63" s="44">
        <f t="shared" si="2"/>
        <v>22.8</v>
      </c>
      <c r="O63" s="61">
        <v>3</v>
      </c>
      <c r="P63" s="46"/>
      <c r="Q63" s="45" t="s">
        <v>25</v>
      </c>
    </row>
    <row r="64" s="1" customFormat="1" spans="1:17">
      <c r="A64" s="25">
        <v>61</v>
      </c>
      <c r="B64" s="26" t="s">
        <v>130</v>
      </c>
      <c r="C64" s="41" t="s">
        <v>161</v>
      </c>
      <c r="D64" s="67" t="s">
        <v>162</v>
      </c>
      <c r="E64" s="56">
        <v>54030028</v>
      </c>
      <c r="F64" s="23">
        <v>1</v>
      </c>
      <c r="G64" s="24" t="str">
        <f>VLOOKUP(E64,[1]挂网公告!A$2:P$29,16,FALSE)</f>
        <v>综合知识</v>
      </c>
      <c r="H64" s="57">
        <v>68</v>
      </c>
      <c r="I64" s="56"/>
      <c r="J64" s="57">
        <v>68</v>
      </c>
      <c r="K64" s="52">
        <f t="shared" si="0"/>
        <v>27.2</v>
      </c>
      <c r="L64" s="55">
        <v>85.2</v>
      </c>
      <c r="M64" s="55">
        <f t="shared" si="1"/>
        <v>51.12</v>
      </c>
      <c r="N64" s="55">
        <f t="shared" si="2"/>
        <v>78.32</v>
      </c>
      <c r="O64" s="23">
        <v>1</v>
      </c>
      <c r="P64" s="24" t="s">
        <v>22</v>
      </c>
      <c r="Q64" s="24"/>
    </row>
    <row r="65" s="1" customFormat="1" spans="1:17">
      <c r="A65" s="25">
        <v>62</v>
      </c>
      <c r="B65" s="26" t="s">
        <v>130</v>
      </c>
      <c r="C65" s="41" t="s">
        <v>163</v>
      </c>
      <c r="D65" s="67" t="s">
        <v>164</v>
      </c>
      <c r="E65" s="56">
        <v>54030028</v>
      </c>
      <c r="F65" s="23">
        <v>1</v>
      </c>
      <c r="G65" s="24" t="str">
        <f>VLOOKUP(E65,[1]挂网公告!A$2:P$29,16,FALSE)</f>
        <v>综合知识</v>
      </c>
      <c r="H65" s="57">
        <v>67.1</v>
      </c>
      <c r="I65" s="56"/>
      <c r="J65" s="57">
        <v>67.1</v>
      </c>
      <c r="K65" s="52">
        <f t="shared" si="0"/>
        <v>26.84</v>
      </c>
      <c r="L65" s="55">
        <v>84.8</v>
      </c>
      <c r="M65" s="55">
        <f t="shared" si="1"/>
        <v>50.88</v>
      </c>
      <c r="N65" s="55">
        <f t="shared" si="2"/>
        <v>77.72</v>
      </c>
      <c r="O65" s="23">
        <v>2</v>
      </c>
      <c r="P65" s="24"/>
      <c r="Q65" s="24"/>
    </row>
    <row r="66" s="1" customFormat="1" spans="1:17">
      <c r="A66" s="25">
        <v>63</v>
      </c>
      <c r="B66" s="26" t="s">
        <v>130</v>
      </c>
      <c r="C66" s="41" t="s">
        <v>165</v>
      </c>
      <c r="D66" s="67" t="s">
        <v>166</v>
      </c>
      <c r="E66" s="56">
        <v>54030028</v>
      </c>
      <c r="F66" s="23">
        <v>1</v>
      </c>
      <c r="G66" s="24" t="str">
        <f>VLOOKUP(E66,[1]挂网公告!A$2:P$29,16,FALSE)</f>
        <v>综合知识</v>
      </c>
      <c r="H66" s="57">
        <v>66.6</v>
      </c>
      <c r="I66" s="56"/>
      <c r="J66" s="57">
        <v>66.6</v>
      </c>
      <c r="K66" s="52">
        <f t="shared" si="0"/>
        <v>26.64</v>
      </c>
      <c r="L66" s="55">
        <v>0</v>
      </c>
      <c r="M66" s="55">
        <f t="shared" si="1"/>
        <v>0</v>
      </c>
      <c r="N66" s="55">
        <f t="shared" si="2"/>
        <v>26.64</v>
      </c>
      <c r="O66" s="23">
        <v>3</v>
      </c>
      <c r="P66" s="24"/>
      <c r="Q66" s="24" t="s">
        <v>25</v>
      </c>
    </row>
    <row r="67" s="1" customFormat="1" spans="1:17">
      <c r="A67" s="2"/>
      <c r="E67" s="3"/>
      <c r="F67" s="4"/>
      <c r="G67" s="5"/>
      <c r="H67" s="6"/>
      <c r="I67" s="3"/>
      <c r="J67" s="6"/>
      <c r="K67" s="63"/>
      <c r="L67" s="64"/>
      <c r="M67" s="64"/>
      <c r="N67" s="64"/>
      <c r="O67" s="2"/>
      <c r="P67" s="5"/>
      <c r="Q67" s="5"/>
    </row>
  </sheetData>
  <autoFilter ref="A2:Q67">
    <extLst/>
  </autoFilter>
  <mergeCells count="2">
    <mergeCell ref="A1:B1"/>
    <mergeCell ref="A2:Q2"/>
  </mergeCells>
  <conditionalFormatting sqref="C2:C3">
    <cfRule type="duplicateValues" dxfId="0" priority="1"/>
  </conditionalFormatting>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user</cp:lastModifiedBy>
  <dcterms:created xsi:type="dcterms:W3CDTF">2018-05-26T03:28:00Z</dcterms:created>
  <dcterms:modified xsi:type="dcterms:W3CDTF">2022-08-15T15:16:55Z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2052-11.1.0.10702</vt:lpwstr>
  </property>
</Properties>
</file>