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总成绩公示表" sheetId="3" r:id="rId1"/>
  </sheets>
  <externalReferences>
    <externalReference r:id="rId2"/>
  </externalReferences>
  <definedNames>
    <definedName name="_xlnm._FilterDatabase" localSheetId="0" hidden="1">总成绩公示表!$2:$44</definedName>
    <definedName name="_xlnm.Print_Titles" localSheetId="0">总成绩公示表!$2:$2</definedName>
  </definedNames>
  <calcPr calcId="144525"/>
</workbook>
</file>

<file path=xl/sharedStrings.xml><?xml version="1.0" encoding="utf-8"?>
<sst xmlns="http://schemas.openxmlformats.org/spreadsheetml/2006/main" count="158" uniqueCount="72">
  <si>
    <t>綦江区2020年基层医疗卫生机构考核招聘紧缺专业技术人员    笔试、面试总成绩公示表</t>
  </si>
  <si>
    <t>总序号</t>
  </si>
  <si>
    <t>岗位序号</t>
  </si>
  <si>
    <t>主管部门</t>
  </si>
  <si>
    <t>报考单位</t>
  </si>
  <si>
    <t>报考岗位</t>
  </si>
  <si>
    <t>姓名</t>
  </si>
  <si>
    <t>笔试
总成绩</t>
  </si>
  <si>
    <t>面试
组别</t>
  </si>
  <si>
    <t>面试抽签号</t>
  </si>
  <si>
    <t>综合面试成绩</t>
  </si>
  <si>
    <t>总成绩</t>
  </si>
  <si>
    <t>是否进入体检环节</t>
  </si>
  <si>
    <t>备注</t>
  </si>
  <si>
    <t>区卫生健康委</t>
  </si>
  <si>
    <t>石角镇中心卫生院</t>
  </si>
  <si>
    <t>临床岗位1</t>
  </si>
  <si>
    <t>杨心乐</t>
  </si>
  <si>
    <t>是</t>
  </si>
  <si>
    <t>潘露</t>
  </si>
  <si>
    <t>张运</t>
  </si>
  <si>
    <t>临床岗位2</t>
  </si>
  <si>
    <t>刘杭</t>
  </si>
  <si>
    <t>田雨禾</t>
  </si>
  <si>
    <t>东溪镇中心卫生院</t>
  </si>
  <si>
    <t>临床岗位</t>
  </si>
  <si>
    <t>邱若洪</t>
  </si>
  <si>
    <t>赶水镇中心卫生院</t>
  </si>
  <si>
    <t>中药学岗位</t>
  </si>
  <si>
    <t>周雪梅</t>
  </si>
  <si>
    <t>代世地</t>
  </si>
  <si>
    <t>罗晴</t>
  </si>
  <si>
    <t>药学岗位</t>
  </si>
  <si>
    <t>吕蒙</t>
  </si>
  <si>
    <t>梁怡</t>
  </si>
  <si>
    <t>郑梁川</t>
  </si>
  <si>
    <t>余婷</t>
  </si>
  <si>
    <t>医技岗位</t>
  </si>
  <si>
    <t>税国鑫</t>
  </si>
  <si>
    <t>贺春现</t>
  </si>
  <si>
    <t>余霞</t>
  </si>
  <si>
    <t>曾娅萍</t>
  </si>
  <si>
    <t>石壕镇中心卫生院</t>
  </si>
  <si>
    <t>曹洋</t>
  </si>
  <si>
    <t>潘碧清</t>
  </si>
  <si>
    <t>王梦婷</t>
  </si>
  <si>
    <t>永新镇中心卫生院</t>
  </si>
  <si>
    <t>张沅</t>
  </si>
  <si>
    <t>临床岗位（中医）</t>
  </si>
  <si>
    <t>吴丹</t>
  </si>
  <si>
    <t>陶婷婷</t>
  </si>
  <si>
    <t>李晓梅</t>
  </si>
  <si>
    <t>令狐克涛</t>
  </si>
  <si>
    <t>王鹃</t>
  </si>
  <si>
    <t>夏近益</t>
  </si>
  <si>
    <t>霍红利</t>
  </si>
  <si>
    <t>陈红利</t>
  </si>
  <si>
    <t>雷智嵌</t>
  </si>
  <si>
    <t>打通镇卫生院</t>
  </si>
  <si>
    <t>徐飞</t>
  </si>
  <si>
    <t>黄浩瀚</t>
  </si>
  <si>
    <t>扶欢镇卫生院</t>
  </si>
  <si>
    <t>陈艾玲</t>
  </si>
  <si>
    <t>何佶红</t>
  </si>
  <si>
    <t>王霞</t>
  </si>
  <si>
    <t>杨一凡</t>
  </si>
  <si>
    <t>胡文泊</t>
  </si>
  <si>
    <t>祝江海</t>
  </si>
  <si>
    <t>王娇娇</t>
  </si>
  <si>
    <t>杨庆</t>
  </si>
  <si>
    <t>文联燕</t>
  </si>
  <si>
    <t>王思倩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</si>
</sst>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A0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on\&#22522;&#23618;&#21307;&#30103;&#32771;&#26680;&#25307;&#32856;&#24635;&#25104;&#32489;&#20844;&#31034;%20(1)\1031&#22522;&#23618;&#32771;&#35797;&#25104;&#32489;\&#32166;&#27743;&#21306;2020&#24180;&#20844;&#24320;&#25307;&#32856;&#22522;&#23618;&#21307;&#30103;&#21355;&#29983;&#26426;&#26500;&#32039;&#32570;&#19987;&#19994;&#25216;&#26415;&#20154;&#21592;&#25253;&#21517;&#27719;&#24635;&#34920;&#65288;&#20197;&#27492;&#20214;&#20026;&#20934;1030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公布表"/>
      <sheetName val="总成绩公布表 (2)"/>
      <sheetName val="笔试签到册"/>
      <sheetName val="笔试成绩公布表"/>
      <sheetName val="面试一组签到册"/>
      <sheetName val="面试一组签到册 (2)"/>
      <sheetName val="面试二组签到册"/>
      <sheetName val="情况汇总表"/>
      <sheetName val="笔试成绩公布表 (2)"/>
      <sheetName val="Sheet1"/>
      <sheetName val="报名汇总表"/>
      <sheetName val="紧缺岗位"/>
      <sheetName val="资格审查"/>
    </sheetNames>
    <sheetDataSet>
      <sheetData sheetId="0">
        <row r="3">
          <cell r="F3" t="str">
            <v>杨心乐</v>
          </cell>
          <cell r="G3" t="str">
            <v>女</v>
          </cell>
          <cell r="H3" t="str">
            <v>1组</v>
          </cell>
          <cell r="I3">
            <v>17</v>
          </cell>
          <cell r="J3">
            <v>62</v>
          </cell>
          <cell r="K3">
            <v>85.4</v>
          </cell>
          <cell r="L3">
            <v>71.36</v>
          </cell>
          <cell r="M3" t="str">
            <v>是</v>
          </cell>
        </row>
        <row r="4">
          <cell r="F4" t="str">
            <v>潘露</v>
          </cell>
          <cell r="G4" t="str">
            <v>女</v>
          </cell>
          <cell r="H4" t="str">
            <v>1组</v>
          </cell>
          <cell r="I4">
            <v>18</v>
          </cell>
          <cell r="J4">
            <v>66</v>
          </cell>
          <cell r="K4">
            <v>73.4</v>
          </cell>
          <cell r="L4">
            <v>68.96</v>
          </cell>
        </row>
        <row r="5">
          <cell r="F5" t="str">
            <v>张运</v>
          </cell>
          <cell r="G5" t="str">
            <v>女</v>
          </cell>
          <cell r="H5" t="str">
            <v>1组</v>
          </cell>
          <cell r="I5">
            <v>15</v>
          </cell>
          <cell r="J5">
            <v>62</v>
          </cell>
          <cell r="K5">
            <v>77.6</v>
          </cell>
          <cell r="L5">
            <v>68.24</v>
          </cell>
        </row>
        <row r="6">
          <cell r="F6" t="str">
            <v>刘杭</v>
          </cell>
          <cell r="G6" t="str">
            <v>男</v>
          </cell>
          <cell r="H6" t="str">
            <v>1组</v>
          </cell>
          <cell r="I6">
            <v>6</v>
          </cell>
        </row>
        <row r="6">
          <cell r="K6">
            <v>85</v>
          </cell>
          <cell r="L6">
            <v>85</v>
          </cell>
          <cell r="M6" t="str">
            <v>是</v>
          </cell>
        </row>
        <row r="7">
          <cell r="F7" t="str">
            <v>田雨禾</v>
          </cell>
          <cell r="G7" t="str">
            <v>男</v>
          </cell>
          <cell r="H7" t="str">
            <v>1组</v>
          </cell>
          <cell r="I7" t="str">
            <v>缺考</v>
          </cell>
        </row>
        <row r="7">
          <cell r="K7" t="str">
            <v>缺考</v>
          </cell>
          <cell r="L7" t="str">
            <v>缺考</v>
          </cell>
        </row>
        <row r="8">
          <cell r="F8" t="str">
            <v>邱若洪</v>
          </cell>
          <cell r="G8" t="str">
            <v>男</v>
          </cell>
          <cell r="H8" t="str">
            <v>1组</v>
          </cell>
          <cell r="I8">
            <v>1</v>
          </cell>
        </row>
        <row r="8">
          <cell r="K8">
            <v>74.2</v>
          </cell>
          <cell r="L8">
            <v>74.2</v>
          </cell>
          <cell r="M8" t="str">
            <v>是</v>
          </cell>
        </row>
        <row r="9">
          <cell r="F9" t="str">
            <v>周雪梅</v>
          </cell>
          <cell r="G9" t="str">
            <v>女</v>
          </cell>
          <cell r="H9" t="str">
            <v>2组</v>
          </cell>
          <cell r="I9">
            <v>9</v>
          </cell>
          <cell r="J9">
            <v>62</v>
          </cell>
          <cell r="K9">
            <v>74.4</v>
          </cell>
          <cell r="L9">
            <v>66.96</v>
          </cell>
          <cell r="M9" t="str">
            <v>是</v>
          </cell>
        </row>
        <row r="10">
          <cell r="F10" t="str">
            <v>代世地</v>
          </cell>
          <cell r="G10" t="str">
            <v>男</v>
          </cell>
          <cell r="H10" t="str">
            <v>2组</v>
          </cell>
          <cell r="I10">
            <v>4</v>
          </cell>
          <cell r="J10">
            <v>60</v>
          </cell>
          <cell r="K10">
            <v>75.6</v>
          </cell>
          <cell r="L10">
            <v>66.24</v>
          </cell>
        </row>
        <row r="11">
          <cell r="F11" t="str">
            <v>罗晴</v>
          </cell>
          <cell r="G11" t="str">
            <v>女</v>
          </cell>
          <cell r="H11" t="str">
            <v>2组</v>
          </cell>
          <cell r="I11">
            <v>17</v>
          </cell>
          <cell r="J11">
            <v>58</v>
          </cell>
          <cell r="K11">
            <v>74.4</v>
          </cell>
          <cell r="L11">
            <v>64.56</v>
          </cell>
        </row>
        <row r="12">
          <cell r="F12" t="str">
            <v>吕蒙</v>
          </cell>
          <cell r="G12" t="str">
            <v>女</v>
          </cell>
          <cell r="H12" t="str">
            <v>2组</v>
          </cell>
          <cell r="I12">
            <v>3</v>
          </cell>
          <cell r="J12">
            <v>70</v>
          </cell>
          <cell r="K12">
            <v>81.8</v>
          </cell>
          <cell r="L12">
            <v>74.72</v>
          </cell>
          <cell r="M12" t="str">
            <v>是</v>
          </cell>
        </row>
        <row r="13">
          <cell r="F13" t="str">
            <v>梁怡</v>
          </cell>
          <cell r="G13" t="str">
            <v>女</v>
          </cell>
          <cell r="H13" t="str">
            <v>2组</v>
          </cell>
          <cell r="I13">
            <v>5</v>
          </cell>
          <cell r="J13">
            <v>70</v>
          </cell>
          <cell r="K13">
            <v>77</v>
          </cell>
          <cell r="L13">
            <v>72.8</v>
          </cell>
        </row>
        <row r="14">
          <cell r="F14" t="str">
            <v>郑梁川</v>
          </cell>
          <cell r="G14" t="str">
            <v>女</v>
          </cell>
          <cell r="H14" t="str">
            <v>2组</v>
          </cell>
          <cell r="I14">
            <v>1</v>
          </cell>
          <cell r="J14">
            <v>62</v>
          </cell>
          <cell r="K14">
            <v>79.6</v>
          </cell>
          <cell r="L14">
            <v>69.04</v>
          </cell>
        </row>
        <row r="15">
          <cell r="F15" t="str">
            <v>余婷</v>
          </cell>
          <cell r="G15" t="str">
            <v>女</v>
          </cell>
          <cell r="H15" t="str">
            <v>2组</v>
          </cell>
          <cell r="I15">
            <v>2</v>
          </cell>
          <cell r="J15">
            <v>62</v>
          </cell>
          <cell r="K15">
            <v>78.4</v>
          </cell>
          <cell r="L15">
            <v>68.56</v>
          </cell>
        </row>
        <row r="16">
          <cell r="F16" t="str">
            <v>税国鑫</v>
          </cell>
          <cell r="G16" t="str">
            <v>男</v>
          </cell>
          <cell r="H16" t="str">
            <v>2组</v>
          </cell>
          <cell r="I16">
            <v>13</v>
          </cell>
          <cell r="J16">
            <v>62</v>
          </cell>
          <cell r="K16">
            <v>87.2</v>
          </cell>
          <cell r="L16">
            <v>72.08</v>
          </cell>
          <cell r="M16" t="str">
            <v>是</v>
          </cell>
        </row>
        <row r="17">
          <cell r="F17" t="str">
            <v>贺春现</v>
          </cell>
          <cell r="G17" t="str">
            <v>女</v>
          </cell>
          <cell r="H17" t="str">
            <v>2组</v>
          </cell>
          <cell r="I17">
            <v>15</v>
          </cell>
          <cell r="J17">
            <v>62</v>
          </cell>
          <cell r="K17">
            <v>81</v>
          </cell>
          <cell r="L17">
            <v>69.6</v>
          </cell>
        </row>
        <row r="18">
          <cell r="F18" t="str">
            <v>余霞</v>
          </cell>
          <cell r="G18" t="str">
            <v>女</v>
          </cell>
          <cell r="H18" t="str">
            <v>2组</v>
          </cell>
          <cell r="I18">
            <v>8</v>
          </cell>
          <cell r="J18">
            <v>62</v>
          </cell>
          <cell r="K18">
            <v>80</v>
          </cell>
          <cell r="L18">
            <v>69.2</v>
          </cell>
        </row>
        <row r="19">
          <cell r="F19" t="str">
            <v>曾娅萍</v>
          </cell>
          <cell r="G19" t="str">
            <v>女</v>
          </cell>
          <cell r="H19" t="str">
            <v>2组</v>
          </cell>
          <cell r="I19">
            <v>12</v>
          </cell>
          <cell r="J19">
            <v>64</v>
          </cell>
          <cell r="K19">
            <v>76.6</v>
          </cell>
          <cell r="L19">
            <v>69.04</v>
          </cell>
        </row>
        <row r="20">
          <cell r="F20" t="str">
            <v>曹洋</v>
          </cell>
          <cell r="G20" t="str">
            <v>男</v>
          </cell>
          <cell r="H20" t="str">
            <v>2组</v>
          </cell>
          <cell r="I20">
            <v>11</v>
          </cell>
          <cell r="J20">
            <v>88</v>
          </cell>
          <cell r="K20">
            <v>86.6</v>
          </cell>
          <cell r="L20">
            <v>87.44</v>
          </cell>
          <cell r="M20" t="str">
            <v>是</v>
          </cell>
        </row>
        <row r="21">
          <cell r="F21" t="str">
            <v>潘碧清</v>
          </cell>
          <cell r="G21" t="str">
            <v>女</v>
          </cell>
          <cell r="H21" t="str">
            <v>2组</v>
          </cell>
          <cell r="I21">
            <v>10</v>
          </cell>
          <cell r="J21">
            <v>88</v>
          </cell>
          <cell r="K21">
            <v>74.8</v>
          </cell>
          <cell r="L21">
            <v>82.72</v>
          </cell>
        </row>
        <row r="22">
          <cell r="F22" t="str">
            <v>王梦婷</v>
          </cell>
          <cell r="G22" t="str">
            <v>女</v>
          </cell>
          <cell r="H22" t="str">
            <v>2组</v>
          </cell>
          <cell r="I22">
            <v>6</v>
          </cell>
          <cell r="J22">
            <v>64</v>
          </cell>
          <cell r="K22">
            <v>70.4</v>
          </cell>
          <cell r="L22">
            <v>66.56</v>
          </cell>
        </row>
        <row r="23">
          <cell r="F23" t="str">
            <v>张沅</v>
          </cell>
          <cell r="G23" t="str">
            <v>女</v>
          </cell>
          <cell r="H23" t="str">
            <v>1组</v>
          </cell>
          <cell r="I23">
            <v>3</v>
          </cell>
        </row>
        <row r="23">
          <cell r="K23">
            <v>79.2</v>
          </cell>
          <cell r="L23">
            <v>79.2</v>
          </cell>
          <cell r="M23" t="str">
            <v>是</v>
          </cell>
        </row>
        <row r="24">
          <cell r="F24" t="str">
            <v>吴丹</v>
          </cell>
          <cell r="G24" t="str">
            <v>女</v>
          </cell>
          <cell r="H24" t="str">
            <v>1组</v>
          </cell>
          <cell r="I24">
            <v>12</v>
          </cell>
          <cell r="J24">
            <v>58</v>
          </cell>
          <cell r="K24">
            <v>81</v>
          </cell>
          <cell r="L24">
            <v>67.2</v>
          </cell>
          <cell r="M24" t="str">
            <v>是</v>
          </cell>
        </row>
        <row r="25">
          <cell r="F25" t="str">
            <v>陶婷婷</v>
          </cell>
          <cell r="G25" t="str">
            <v>男</v>
          </cell>
          <cell r="H25" t="str">
            <v>1组</v>
          </cell>
          <cell r="I25">
            <v>16</v>
          </cell>
          <cell r="J25">
            <v>60</v>
          </cell>
          <cell r="K25">
            <v>74.2</v>
          </cell>
          <cell r="L25">
            <v>65.68</v>
          </cell>
        </row>
        <row r="26">
          <cell r="F26" t="str">
            <v>李晓梅</v>
          </cell>
          <cell r="G26" t="str">
            <v>女</v>
          </cell>
          <cell r="H26" t="str">
            <v>1组</v>
          </cell>
          <cell r="I26">
            <v>19</v>
          </cell>
          <cell r="J26">
            <v>58</v>
          </cell>
          <cell r="K26">
            <v>75.6</v>
          </cell>
          <cell r="L26">
            <v>65.04</v>
          </cell>
        </row>
        <row r="27">
          <cell r="F27" t="str">
            <v>令狐克涛</v>
          </cell>
          <cell r="G27" t="str">
            <v>女</v>
          </cell>
          <cell r="H27" t="str">
            <v>1组</v>
          </cell>
          <cell r="I27">
            <v>10</v>
          </cell>
          <cell r="J27">
            <v>62</v>
          </cell>
          <cell r="K27">
            <v>67.8</v>
          </cell>
          <cell r="L27">
            <v>64.32</v>
          </cell>
        </row>
        <row r="28">
          <cell r="F28" t="str">
            <v>王鹃</v>
          </cell>
          <cell r="G28" t="str">
            <v>女</v>
          </cell>
          <cell r="H28" t="str">
            <v>1组</v>
          </cell>
          <cell r="I28">
            <v>14</v>
          </cell>
          <cell r="J28">
            <v>72</v>
          </cell>
          <cell r="K28">
            <v>75</v>
          </cell>
          <cell r="L28">
            <v>73.2</v>
          </cell>
          <cell r="M28" t="str">
            <v>是</v>
          </cell>
        </row>
        <row r="29">
          <cell r="F29" t="str">
            <v>夏近益</v>
          </cell>
          <cell r="G29" t="str">
            <v>男</v>
          </cell>
          <cell r="H29" t="str">
            <v>1组</v>
          </cell>
          <cell r="I29">
            <v>21</v>
          </cell>
          <cell r="J29">
            <v>62</v>
          </cell>
          <cell r="K29">
            <v>83</v>
          </cell>
          <cell r="L29">
            <v>70.4</v>
          </cell>
        </row>
        <row r="30">
          <cell r="F30" t="str">
            <v>霍红利</v>
          </cell>
          <cell r="G30" t="str">
            <v>女</v>
          </cell>
          <cell r="H30" t="str">
            <v>1组</v>
          </cell>
          <cell r="I30">
            <v>13</v>
          </cell>
          <cell r="J30">
            <v>64</v>
          </cell>
          <cell r="K30">
            <v>74.8</v>
          </cell>
          <cell r="L30">
            <v>68.32</v>
          </cell>
        </row>
        <row r="31">
          <cell r="F31" t="str">
            <v>陈红利</v>
          </cell>
          <cell r="G31" t="str">
            <v>女</v>
          </cell>
          <cell r="H31" t="str">
            <v>1组</v>
          </cell>
          <cell r="I31">
            <v>20</v>
          </cell>
          <cell r="J31">
            <v>62</v>
          </cell>
          <cell r="K31">
            <v>73.6</v>
          </cell>
          <cell r="L31">
            <v>66.64</v>
          </cell>
        </row>
        <row r="32">
          <cell r="F32" t="str">
            <v>雷智嵌</v>
          </cell>
          <cell r="G32" t="str">
            <v>女</v>
          </cell>
          <cell r="H32" t="str">
            <v>1组</v>
          </cell>
          <cell r="I32">
            <v>11</v>
          </cell>
          <cell r="J32">
            <v>62</v>
          </cell>
          <cell r="K32">
            <v>70.4</v>
          </cell>
          <cell r="L32">
            <v>65.36</v>
          </cell>
        </row>
        <row r="33">
          <cell r="F33" t="str">
            <v>徐飞</v>
          </cell>
          <cell r="G33" t="str">
            <v>男</v>
          </cell>
          <cell r="H33" t="str">
            <v>1组</v>
          </cell>
          <cell r="I33">
            <v>7</v>
          </cell>
        </row>
        <row r="33">
          <cell r="K33">
            <v>71.8</v>
          </cell>
          <cell r="L33">
            <v>71.8</v>
          </cell>
          <cell r="M33" t="str">
            <v>是</v>
          </cell>
        </row>
        <row r="34">
          <cell r="F34" t="str">
            <v>黄浩瀚</v>
          </cell>
          <cell r="G34" t="str">
            <v>男</v>
          </cell>
          <cell r="H34" t="str">
            <v>1组</v>
          </cell>
          <cell r="I34" t="str">
            <v>缺考</v>
          </cell>
        </row>
        <row r="34">
          <cell r="K34" t="str">
            <v>缺考</v>
          </cell>
          <cell r="L34" t="str">
            <v>缺考</v>
          </cell>
        </row>
        <row r="35">
          <cell r="F35" t="str">
            <v>陈艾玲</v>
          </cell>
          <cell r="G35" t="str">
            <v>女</v>
          </cell>
          <cell r="H35" t="str">
            <v>1组</v>
          </cell>
          <cell r="I35">
            <v>4</v>
          </cell>
        </row>
        <row r="35">
          <cell r="K35" t="str">
            <v>违纪</v>
          </cell>
          <cell r="L35" t="str">
            <v>违纪</v>
          </cell>
        </row>
        <row r="36">
          <cell r="F36" t="str">
            <v>何佶红</v>
          </cell>
          <cell r="G36" t="str">
            <v>女</v>
          </cell>
          <cell r="H36" t="str">
            <v>1组</v>
          </cell>
          <cell r="I36">
            <v>5</v>
          </cell>
        </row>
        <row r="36">
          <cell r="K36">
            <v>77.8</v>
          </cell>
          <cell r="L36">
            <v>77.8</v>
          </cell>
          <cell r="M36" t="str">
            <v>是</v>
          </cell>
        </row>
        <row r="37">
          <cell r="F37" t="str">
            <v>王霞</v>
          </cell>
          <cell r="G37" t="str">
            <v>女</v>
          </cell>
          <cell r="H37" t="str">
            <v>1组</v>
          </cell>
          <cell r="I37">
            <v>9</v>
          </cell>
        </row>
        <row r="37">
          <cell r="K37">
            <v>71.2</v>
          </cell>
          <cell r="L37">
            <v>71.2</v>
          </cell>
          <cell r="M37" t="str">
            <v>是</v>
          </cell>
        </row>
        <row r="38">
          <cell r="F38" t="str">
            <v>杨一凡</v>
          </cell>
          <cell r="G38" t="str">
            <v>女</v>
          </cell>
          <cell r="H38" t="str">
            <v>1组</v>
          </cell>
          <cell r="I38">
            <v>8</v>
          </cell>
        </row>
        <row r="38">
          <cell r="K38">
            <v>68.8</v>
          </cell>
          <cell r="L38">
            <v>68.8</v>
          </cell>
        </row>
        <row r="39">
          <cell r="F39" t="str">
            <v>胡文泊</v>
          </cell>
          <cell r="G39" t="str">
            <v>男</v>
          </cell>
          <cell r="H39" t="str">
            <v>1组</v>
          </cell>
          <cell r="I39" t="str">
            <v>缺考</v>
          </cell>
        </row>
        <row r="39">
          <cell r="K39" t="str">
            <v>缺考</v>
          </cell>
          <cell r="L39" t="str">
            <v>缺考</v>
          </cell>
        </row>
        <row r="40">
          <cell r="F40" t="str">
            <v>祝江海</v>
          </cell>
          <cell r="G40" t="str">
            <v>男</v>
          </cell>
          <cell r="H40" t="str">
            <v>1组</v>
          </cell>
          <cell r="I40" t="str">
            <v>缺考</v>
          </cell>
        </row>
        <row r="40">
          <cell r="K40" t="str">
            <v>缺考</v>
          </cell>
          <cell r="L40" t="str">
            <v>缺考</v>
          </cell>
        </row>
        <row r="41">
          <cell r="F41" t="str">
            <v>王娇娇</v>
          </cell>
          <cell r="G41" t="str">
            <v>女</v>
          </cell>
          <cell r="H41" t="str">
            <v>1组</v>
          </cell>
          <cell r="I41">
            <v>2</v>
          </cell>
        </row>
        <row r="41">
          <cell r="K41">
            <v>76.6</v>
          </cell>
          <cell r="L41">
            <v>76.6</v>
          </cell>
          <cell r="M41" t="str">
            <v>是</v>
          </cell>
        </row>
        <row r="42">
          <cell r="F42" t="str">
            <v>杨庆</v>
          </cell>
          <cell r="G42" t="str">
            <v>男</v>
          </cell>
          <cell r="H42" t="str">
            <v>2组</v>
          </cell>
          <cell r="I42">
            <v>16</v>
          </cell>
          <cell r="J42">
            <v>74</v>
          </cell>
          <cell r="K42">
            <v>79.8</v>
          </cell>
          <cell r="L42">
            <v>76.32</v>
          </cell>
          <cell r="M42" t="str">
            <v>是</v>
          </cell>
        </row>
        <row r="43">
          <cell r="F43" t="str">
            <v>文联燕</v>
          </cell>
          <cell r="G43" t="str">
            <v>女</v>
          </cell>
          <cell r="H43" t="str">
            <v>2组</v>
          </cell>
          <cell r="I43">
            <v>7</v>
          </cell>
          <cell r="J43">
            <v>60</v>
          </cell>
          <cell r="K43">
            <v>69</v>
          </cell>
          <cell r="L43">
            <v>63.6</v>
          </cell>
        </row>
        <row r="44">
          <cell r="F44" t="str">
            <v>王思倩</v>
          </cell>
          <cell r="G44" t="str">
            <v>女</v>
          </cell>
          <cell r="H44" t="str">
            <v>2组</v>
          </cell>
          <cell r="I44">
            <v>14</v>
          </cell>
          <cell r="J44">
            <v>50</v>
          </cell>
          <cell r="K44">
            <v>71.8</v>
          </cell>
          <cell r="L44">
            <v>58.72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pane ySplit="2" topLeftCell="A36" activePane="bottomLeft" state="frozen"/>
      <selection/>
      <selection pane="bottomLeft" activeCell="A3" sqref="A3:A44"/>
    </sheetView>
  </sheetViews>
  <sheetFormatPr defaultColWidth="9" defaultRowHeight="13.5"/>
  <cols>
    <col min="1" max="1" width="4.875" style="3" customWidth="1"/>
    <col min="2" max="2" width="5" style="3" customWidth="1"/>
    <col min="3" max="3" width="7.275" style="3" customWidth="1"/>
    <col min="4" max="4" width="10.5" style="3" customWidth="1"/>
    <col min="5" max="5" width="5" style="3" customWidth="1"/>
    <col min="6" max="6" width="7.125" style="3" customWidth="1"/>
    <col min="7" max="7" width="7" style="4" customWidth="1"/>
    <col min="8" max="8" width="5.625" style="4" customWidth="1"/>
    <col min="9" max="9" width="7.54166666666667" style="5" customWidth="1"/>
    <col min="10" max="10" width="7.875" style="4" customWidth="1"/>
    <col min="11" max="11" width="9" style="4"/>
    <col min="12" max="12" width="7.125" style="3" customWidth="1"/>
    <col min="13" max="13" width="8" style="6" customWidth="1"/>
    <col min="14" max="16349" width="9" style="2"/>
    <col min="16350" max="16384" width="9" style="7"/>
  </cols>
  <sheetData>
    <row r="1" s="1" customFormat="1" ht="51" customHeight="1" spans="1:13">
      <c r="A1" s="8" t="s">
        <v>0</v>
      </c>
      <c r="B1" s="8"/>
      <c r="C1" s="8"/>
      <c r="D1" s="8"/>
      <c r="E1" s="8"/>
      <c r="F1" s="8"/>
      <c r="G1" s="9"/>
      <c r="H1" s="9"/>
      <c r="I1" s="22"/>
      <c r="J1" s="9"/>
      <c r="K1" s="9"/>
      <c r="L1" s="8"/>
      <c r="M1" s="8"/>
    </row>
    <row r="2" s="1" customFormat="1" ht="40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23" t="s">
        <v>9</v>
      </c>
      <c r="J2" s="11" t="s">
        <v>10</v>
      </c>
      <c r="K2" s="11" t="s">
        <v>11</v>
      </c>
      <c r="L2" s="10" t="s">
        <v>12</v>
      </c>
      <c r="M2" s="10" t="s">
        <v>13</v>
      </c>
    </row>
    <row r="3" s="2" customFormat="1" ht="40" customHeight="1" spans="1:13">
      <c r="A3" s="12">
        <v>1</v>
      </c>
      <c r="B3" s="13">
        <v>412</v>
      </c>
      <c r="C3" s="14" t="s">
        <v>14</v>
      </c>
      <c r="D3" s="13" t="s">
        <v>15</v>
      </c>
      <c r="E3" s="13" t="s">
        <v>16</v>
      </c>
      <c r="F3" s="13" t="s">
        <v>17</v>
      </c>
      <c r="G3" s="15">
        <f>VLOOKUP(F3,[1]总成绩公布表!$F$3:$M$44,5,FALSE)</f>
        <v>62</v>
      </c>
      <c r="H3" s="15" t="str">
        <f>VLOOKUP($F$3,[1]总成绩公布表!$F$3:$M$44,3,FALSE)</f>
        <v>1组</v>
      </c>
      <c r="I3" s="24">
        <f>VLOOKUP($F3,[1]总成绩公布表!$F$3:$M$44,4,FALSE)</f>
        <v>17</v>
      </c>
      <c r="J3" s="15">
        <f>VLOOKUP($F3,[1]总成绩公布表!$F$3:$M$44,6,FALSE)</f>
        <v>85.4</v>
      </c>
      <c r="K3" s="15">
        <f>VLOOKUP($F3,[1]总成绩公布表!$F$3:$M$44,7,FALSE)</f>
        <v>71.36</v>
      </c>
      <c r="L3" s="13" t="s">
        <v>18</v>
      </c>
      <c r="M3" s="12"/>
    </row>
    <row r="4" s="2" customFormat="1" ht="40" customHeight="1" spans="1:13">
      <c r="A4" s="12">
        <v>2</v>
      </c>
      <c r="B4" s="13">
        <v>412</v>
      </c>
      <c r="C4" s="16"/>
      <c r="D4" s="13" t="s">
        <v>15</v>
      </c>
      <c r="E4" s="13" t="s">
        <v>16</v>
      </c>
      <c r="F4" s="13" t="s">
        <v>19</v>
      </c>
      <c r="G4" s="15">
        <f>VLOOKUP(F4,[1]总成绩公布表!$F$3:$M$44,5,FALSE)</f>
        <v>66</v>
      </c>
      <c r="H4" s="15" t="str">
        <f>VLOOKUP(F4,[1]总成绩公布表!$F$3:$M$44,3,FALSE)</f>
        <v>1组</v>
      </c>
      <c r="I4" s="24">
        <f>VLOOKUP($F4,[1]总成绩公布表!$F$3:$M$44,4,FALSE)</f>
        <v>18</v>
      </c>
      <c r="J4" s="15">
        <f>VLOOKUP($F4,[1]总成绩公布表!$F$3:$M$44,6,FALSE)</f>
        <v>73.4</v>
      </c>
      <c r="K4" s="15">
        <f>VLOOKUP($F4,[1]总成绩公布表!$F$3:$M$44,7,FALSE)</f>
        <v>68.96</v>
      </c>
      <c r="L4" s="13"/>
      <c r="M4" s="12"/>
    </row>
    <row r="5" s="2" customFormat="1" ht="40" customHeight="1" spans="1:13">
      <c r="A5" s="12">
        <v>3</v>
      </c>
      <c r="B5" s="13">
        <v>412</v>
      </c>
      <c r="C5" s="16"/>
      <c r="D5" s="13" t="s">
        <v>15</v>
      </c>
      <c r="E5" s="13" t="s">
        <v>16</v>
      </c>
      <c r="F5" s="13" t="s">
        <v>20</v>
      </c>
      <c r="G5" s="15">
        <f>VLOOKUP(F5,[1]总成绩公布表!$F$3:$M$44,5,FALSE)</f>
        <v>62</v>
      </c>
      <c r="H5" s="15" t="str">
        <f>VLOOKUP(F5,[1]总成绩公布表!$F$3:$M$44,3,FALSE)</f>
        <v>1组</v>
      </c>
      <c r="I5" s="24">
        <f>VLOOKUP($F5,[1]总成绩公布表!$F$3:$M$44,4,FALSE)</f>
        <v>15</v>
      </c>
      <c r="J5" s="15">
        <f>VLOOKUP($F5,[1]总成绩公布表!$F$3:$M$44,6,FALSE)</f>
        <v>77.6</v>
      </c>
      <c r="K5" s="15">
        <f>VLOOKUP($F5,[1]总成绩公布表!$F$3:$M$44,7,FALSE)</f>
        <v>68.24</v>
      </c>
      <c r="L5" s="13"/>
      <c r="M5" s="12"/>
    </row>
    <row r="6" s="2" customFormat="1" ht="40" customHeight="1" spans="1:13">
      <c r="A6" s="12">
        <v>4</v>
      </c>
      <c r="B6" s="13">
        <v>413</v>
      </c>
      <c r="C6" s="16"/>
      <c r="D6" s="13" t="s">
        <v>15</v>
      </c>
      <c r="E6" s="13" t="s">
        <v>21</v>
      </c>
      <c r="F6" s="13" t="s">
        <v>22</v>
      </c>
      <c r="G6" s="15"/>
      <c r="H6" s="15" t="str">
        <f>VLOOKUP(F6,[1]总成绩公布表!$F$3:$M$44,3,FALSE)</f>
        <v>1组</v>
      </c>
      <c r="I6" s="24">
        <f>VLOOKUP($F6,[1]总成绩公布表!$F$3:$M$44,4,FALSE)</f>
        <v>6</v>
      </c>
      <c r="J6" s="15">
        <f>VLOOKUP($F6,[1]总成绩公布表!$F$3:$M$44,6,FALSE)</f>
        <v>85</v>
      </c>
      <c r="K6" s="15">
        <f>VLOOKUP($F6,[1]总成绩公布表!$F$3:$M$44,7,FALSE)</f>
        <v>85</v>
      </c>
      <c r="L6" s="13" t="s">
        <v>18</v>
      </c>
      <c r="M6" s="12"/>
    </row>
    <row r="7" s="2" customFormat="1" ht="40" customHeight="1" spans="1:13">
      <c r="A7" s="12">
        <v>5</v>
      </c>
      <c r="B7" s="13">
        <v>413</v>
      </c>
      <c r="C7" s="16"/>
      <c r="D7" s="13" t="s">
        <v>15</v>
      </c>
      <c r="E7" s="13" t="s">
        <v>21</v>
      </c>
      <c r="F7" s="13" t="s">
        <v>23</v>
      </c>
      <c r="G7" s="15"/>
      <c r="H7" s="15" t="str">
        <f>VLOOKUP(F7,[1]总成绩公布表!$F$3:$M$44,3,FALSE)</f>
        <v>1组</v>
      </c>
      <c r="I7" s="24" t="str">
        <f>VLOOKUP($F7,[1]总成绩公布表!$F$3:$M$44,4,FALSE)</f>
        <v>缺考</v>
      </c>
      <c r="J7" s="15" t="str">
        <f>VLOOKUP($F7,[1]总成绩公布表!$F$3:$M$44,6,FALSE)</f>
        <v>缺考</v>
      </c>
      <c r="K7" s="15" t="str">
        <f>VLOOKUP($F7,[1]总成绩公布表!$F$3:$M$44,7,FALSE)</f>
        <v>缺考</v>
      </c>
      <c r="L7" s="13"/>
      <c r="M7" s="12"/>
    </row>
    <row r="8" s="2" customFormat="1" ht="40" customHeight="1" spans="1:13">
      <c r="A8" s="12">
        <v>6</v>
      </c>
      <c r="B8" s="13">
        <v>415</v>
      </c>
      <c r="C8" s="16"/>
      <c r="D8" s="13" t="s">
        <v>24</v>
      </c>
      <c r="E8" s="13" t="s">
        <v>25</v>
      </c>
      <c r="F8" s="13" t="s">
        <v>26</v>
      </c>
      <c r="G8" s="15"/>
      <c r="H8" s="15" t="str">
        <f>VLOOKUP(F8,[1]总成绩公布表!$F$3:$M$44,3,FALSE)</f>
        <v>1组</v>
      </c>
      <c r="I8" s="24">
        <f>VLOOKUP($F8,[1]总成绩公布表!$F$3:$M$44,4,FALSE)</f>
        <v>1</v>
      </c>
      <c r="J8" s="15">
        <f>VLOOKUP($F8,[1]总成绩公布表!$F$3:$M$44,6,FALSE)</f>
        <v>74.2</v>
      </c>
      <c r="K8" s="15">
        <f>VLOOKUP($F8,[1]总成绩公布表!$F$3:$M$44,7,FALSE)</f>
        <v>74.2</v>
      </c>
      <c r="L8" s="13" t="s">
        <v>18</v>
      </c>
      <c r="M8" s="12"/>
    </row>
    <row r="9" s="2" customFormat="1" ht="40" customHeight="1" spans="1:13">
      <c r="A9" s="12">
        <v>7</v>
      </c>
      <c r="B9" s="13">
        <v>416</v>
      </c>
      <c r="C9" s="16"/>
      <c r="D9" s="13" t="s">
        <v>27</v>
      </c>
      <c r="E9" s="13" t="s">
        <v>28</v>
      </c>
      <c r="F9" s="13" t="s">
        <v>29</v>
      </c>
      <c r="G9" s="15">
        <f>VLOOKUP(F9,[1]总成绩公布表!$F$3:$M$44,5,FALSE)</f>
        <v>62</v>
      </c>
      <c r="H9" s="15" t="str">
        <f>VLOOKUP(F9,[1]总成绩公布表!$F$3:$M$44,3,FALSE)</f>
        <v>2组</v>
      </c>
      <c r="I9" s="24">
        <f>VLOOKUP($F9,[1]总成绩公布表!$F$3:$M$44,4,FALSE)</f>
        <v>9</v>
      </c>
      <c r="J9" s="15">
        <f>VLOOKUP($F9,[1]总成绩公布表!$F$3:$M$44,6,FALSE)</f>
        <v>74.4</v>
      </c>
      <c r="K9" s="15">
        <f>VLOOKUP($F9,[1]总成绩公布表!$F$3:$M$44,7,FALSE)</f>
        <v>66.96</v>
      </c>
      <c r="L9" s="13" t="s">
        <v>18</v>
      </c>
      <c r="M9" s="12"/>
    </row>
    <row r="10" s="2" customFormat="1" ht="40" customHeight="1" spans="1:13">
      <c r="A10" s="12">
        <v>8</v>
      </c>
      <c r="B10" s="13">
        <v>416</v>
      </c>
      <c r="C10" s="16"/>
      <c r="D10" s="13" t="s">
        <v>27</v>
      </c>
      <c r="E10" s="13" t="s">
        <v>28</v>
      </c>
      <c r="F10" s="13" t="s">
        <v>30</v>
      </c>
      <c r="G10" s="15">
        <f>VLOOKUP(F10,[1]总成绩公布表!$F$3:$M$44,5,FALSE)</f>
        <v>60</v>
      </c>
      <c r="H10" s="15" t="str">
        <f>VLOOKUP(F10,[1]总成绩公布表!$F$3:$M$44,3,FALSE)</f>
        <v>2组</v>
      </c>
      <c r="I10" s="24">
        <f>VLOOKUP($F10,[1]总成绩公布表!$F$3:$M$44,4,FALSE)</f>
        <v>4</v>
      </c>
      <c r="J10" s="15">
        <f>VLOOKUP($F10,[1]总成绩公布表!$F$3:$M$44,6,FALSE)</f>
        <v>75.6</v>
      </c>
      <c r="K10" s="15">
        <f>VLOOKUP($F10,[1]总成绩公布表!$F$3:$M$44,7,FALSE)</f>
        <v>66.24</v>
      </c>
      <c r="L10" s="13"/>
      <c r="M10" s="12"/>
    </row>
    <row r="11" s="2" customFormat="1" ht="40" customHeight="1" spans="1:13">
      <c r="A11" s="12">
        <v>9</v>
      </c>
      <c r="B11" s="13">
        <v>416</v>
      </c>
      <c r="C11" s="16"/>
      <c r="D11" s="13" t="s">
        <v>27</v>
      </c>
      <c r="E11" s="13" t="s">
        <v>28</v>
      </c>
      <c r="F11" s="13" t="s">
        <v>31</v>
      </c>
      <c r="G11" s="15">
        <f>VLOOKUP(F11,[1]总成绩公布表!$F$3:$M$44,5,FALSE)</f>
        <v>58</v>
      </c>
      <c r="H11" s="15" t="str">
        <f>VLOOKUP(F11,[1]总成绩公布表!$F$3:$M$44,3,FALSE)</f>
        <v>2组</v>
      </c>
      <c r="I11" s="24">
        <f>VLOOKUP($F11,[1]总成绩公布表!$F$3:$M$44,4,FALSE)</f>
        <v>17</v>
      </c>
      <c r="J11" s="15">
        <f>VLOOKUP($F11,[1]总成绩公布表!$F$3:$M$44,6,FALSE)</f>
        <v>74.4</v>
      </c>
      <c r="K11" s="15">
        <f>VLOOKUP($F11,[1]总成绩公布表!$F$3:$M$44,7,FALSE)</f>
        <v>64.56</v>
      </c>
      <c r="L11" s="13"/>
      <c r="M11" s="12"/>
    </row>
    <row r="12" s="2" customFormat="1" ht="40" customHeight="1" spans="1:13">
      <c r="A12" s="12">
        <v>10</v>
      </c>
      <c r="B12" s="13">
        <v>417</v>
      </c>
      <c r="C12" s="16"/>
      <c r="D12" s="13" t="s">
        <v>27</v>
      </c>
      <c r="E12" s="13" t="s">
        <v>32</v>
      </c>
      <c r="F12" s="13" t="s">
        <v>33</v>
      </c>
      <c r="G12" s="15">
        <f>VLOOKUP(F12,[1]总成绩公布表!$F$3:$M$44,5,FALSE)</f>
        <v>70</v>
      </c>
      <c r="H12" s="15" t="str">
        <f>VLOOKUP(F12,[1]总成绩公布表!$F$3:$M$44,3,FALSE)</f>
        <v>2组</v>
      </c>
      <c r="I12" s="24">
        <f>VLOOKUP($F12,[1]总成绩公布表!$F$3:$M$44,4,FALSE)</f>
        <v>3</v>
      </c>
      <c r="J12" s="15">
        <f>VLOOKUP($F12,[1]总成绩公布表!$F$3:$M$44,6,FALSE)</f>
        <v>81.8</v>
      </c>
      <c r="K12" s="15">
        <f>VLOOKUP($F12,[1]总成绩公布表!$F$3:$M$44,7,FALSE)</f>
        <v>74.72</v>
      </c>
      <c r="L12" s="13" t="s">
        <v>18</v>
      </c>
      <c r="M12" s="12"/>
    </row>
    <row r="13" s="2" customFormat="1" ht="40" customHeight="1" spans="1:13">
      <c r="A13" s="12">
        <v>11</v>
      </c>
      <c r="B13" s="13">
        <v>417</v>
      </c>
      <c r="C13" s="16"/>
      <c r="D13" s="13" t="s">
        <v>27</v>
      </c>
      <c r="E13" s="13" t="s">
        <v>32</v>
      </c>
      <c r="F13" s="13" t="s">
        <v>34</v>
      </c>
      <c r="G13" s="15">
        <f>VLOOKUP(F13,[1]总成绩公布表!$F$3:$M$44,5,FALSE)</f>
        <v>70</v>
      </c>
      <c r="H13" s="15" t="str">
        <f>VLOOKUP(F13,[1]总成绩公布表!$F$3:$M$44,3,FALSE)</f>
        <v>2组</v>
      </c>
      <c r="I13" s="24">
        <f>VLOOKUP($F13,[1]总成绩公布表!$F$3:$M$44,4,FALSE)</f>
        <v>5</v>
      </c>
      <c r="J13" s="15">
        <f>VLOOKUP($F13,[1]总成绩公布表!$F$3:$M$44,6,FALSE)</f>
        <v>77</v>
      </c>
      <c r="K13" s="15">
        <f>VLOOKUP($F13,[1]总成绩公布表!$F$3:$M$44,7,FALSE)</f>
        <v>72.8</v>
      </c>
      <c r="L13" s="13"/>
      <c r="M13" s="12"/>
    </row>
    <row r="14" s="2" customFormat="1" ht="40" customHeight="1" spans="1:13">
      <c r="A14" s="12">
        <v>12</v>
      </c>
      <c r="B14" s="13">
        <v>417</v>
      </c>
      <c r="C14" s="16"/>
      <c r="D14" s="13" t="s">
        <v>27</v>
      </c>
      <c r="E14" s="13" t="s">
        <v>32</v>
      </c>
      <c r="F14" s="13" t="s">
        <v>35</v>
      </c>
      <c r="G14" s="15">
        <f>VLOOKUP(F14,[1]总成绩公布表!$F$3:$M$44,5,FALSE)</f>
        <v>62</v>
      </c>
      <c r="H14" s="15" t="str">
        <f>VLOOKUP(F14,[1]总成绩公布表!$F$3:$M$44,3,FALSE)</f>
        <v>2组</v>
      </c>
      <c r="I14" s="24">
        <f>VLOOKUP($F14,[1]总成绩公布表!$F$3:$M$44,4,FALSE)</f>
        <v>1</v>
      </c>
      <c r="J14" s="15">
        <f>VLOOKUP($F14,[1]总成绩公布表!$F$3:$M$44,6,FALSE)</f>
        <v>79.6</v>
      </c>
      <c r="K14" s="15">
        <f>VLOOKUP($F14,[1]总成绩公布表!$F$3:$M$44,7,FALSE)</f>
        <v>69.04</v>
      </c>
      <c r="L14" s="13"/>
      <c r="M14" s="12"/>
    </row>
    <row r="15" s="2" customFormat="1" ht="40" customHeight="1" spans="1:13">
      <c r="A15" s="12">
        <v>13</v>
      </c>
      <c r="B15" s="13">
        <v>417</v>
      </c>
      <c r="C15" s="16"/>
      <c r="D15" s="13" t="s">
        <v>27</v>
      </c>
      <c r="E15" s="13" t="s">
        <v>32</v>
      </c>
      <c r="F15" s="13" t="s">
        <v>36</v>
      </c>
      <c r="G15" s="15">
        <f>VLOOKUP(F15,[1]总成绩公布表!$F$3:$M$44,5,FALSE)</f>
        <v>62</v>
      </c>
      <c r="H15" s="15" t="str">
        <f>VLOOKUP(F15,[1]总成绩公布表!$F$3:$M$44,3,FALSE)</f>
        <v>2组</v>
      </c>
      <c r="I15" s="24">
        <f>VLOOKUP($F15,[1]总成绩公布表!$F$3:$M$44,4,FALSE)</f>
        <v>2</v>
      </c>
      <c r="J15" s="15">
        <f>VLOOKUP($F15,[1]总成绩公布表!$F$3:$M$44,6,FALSE)</f>
        <v>78.4</v>
      </c>
      <c r="K15" s="15">
        <f>VLOOKUP($F15,[1]总成绩公布表!$F$3:$M$44,7,FALSE)</f>
        <v>68.56</v>
      </c>
      <c r="L15" s="13"/>
      <c r="M15" s="12"/>
    </row>
    <row r="16" s="2" customFormat="1" ht="40" customHeight="1" spans="1:13">
      <c r="A16" s="12">
        <v>14</v>
      </c>
      <c r="B16" s="13">
        <v>418</v>
      </c>
      <c r="C16" s="16"/>
      <c r="D16" s="13" t="s">
        <v>27</v>
      </c>
      <c r="E16" s="13" t="s">
        <v>37</v>
      </c>
      <c r="F16" s="13" t="s">
        <v>38</v>
      </c>
      <c r="G16" s="15">
        <f>VLOOKUP(F16,[1]总成绩公布表!$F$3:$M$44,5,FALSE)</f>
        <v>62</v>
      </c>
      <c r="H16" s="15" t="str">
        <f>VLOOKUP(F16,[1]总成绩公布表!$F$3:$M$44,3,FALSE)</f>
        <v>2组</v>
      </c>
      <c r="I16" s="24">
        <f>VLOOKUP($F16,[1]总成绩公布表!$F$3:$M$44,4,FALSE)</f>
        <v>13</v>
      </c>
      <c r="J16" s="15">
        <f>VLOOKUP($F16,[1]总成绩公布表!$F$3:$M$44,6,FALSE)</f>
        <v>87.2</v>
      </c>
      <c r="K16" s="15">
        <f>VLOOKUP($F16,[1]总成绩公布表!$F$3:$M$44,7,FALSE)</f>
        <v>72.08</v>
      </c>
      <c r="L16" s="13" t="s">
        <v>18</v>
      </c>
      <c r="M16" s="12"/>
    </row>
    <row r="17" s="2" customFormat="1" ht="40" customHeight="1" spans="1:13">
      <c r="A17" s="12">
        <v>15</v>
      </c>
      <c r="B17" s="13">
        <v>418</v>
      </c>
      <c r="C17" s="16"/>
      <c r="D17" s="13" t="s">
        <v>27</v>
      </c>
      <c r="E17" s="13" t="s">
        <v>37</v>
      </c>
      <c r="F17" s="13" t="s">
        <v>39</v>
      </c>
      <c r="G17" s="15">
        <f>VLOOKUP(F17,[1]总成绩公布表!$F$3:$M$44,5,FALSE)</f>
        <v>62</v>
      </c>
      <c r="H17" s="15" t="str">
        <f>VLOOKUP(F17,[1]总成绩公布表!$F$3:$M$44,3,FALSE)</f>
        <v>2组</v>
      </c>
      <c r="I17" s="24">
        <f>VLOOKUP($F17,[1]总成绩公布表!$F$3:$M$44,4,FALSE)</f>
        <v>15</v>
      </c>
      <c r="J17" s="15">
        <f>VLOOKUP($F17,[1]总成绩公布表!$F$3:$M$44,6,FALSE)</f>
        <v>81</v>
      </c>
      <c r="K17" s="15">
        <f>VLOOKUP($F17,[1]总成绩公布表!$F$3:$M$44,7,FALSE)</f>
        <v>69.6</v>
      </c>
      <c r="L17" s="13"/>
      <c r="M17" s="12"/>
    </row>
    <row r="18" s="2" customFormat="1" ht="40" customHeight="1" spans="1:13">
      <c r="A18" s="12">
        <v>16</v>
      </c>
      <c r="B18" s="13">
        <v>418</v>
      </c>
      <c r="C18" s="16"/>
      <c r="D18" s="13" t="s">
        <v>27</v>
      </c>
      <c r="E18" s="13" t="s">
        <v>37</v>
      </c>
      <c r="F18" s="13" t="s">
        <v>40</v>
      </c>
      <c r="G18" s="15">
        <f>VLOOKUP(F18,[1]总成绩公布表!$F$3:$M$44,5,FALSE)</f>
        <v>62</v>
      </c>
      <c r="H18" s="15" t="str">
        <f>VLOOKUP(F18,[1]总成绩公布表!$F$3:$M$44,3,FALSE)</f>
        <v>2组</v>
      </c>
      <c r="I18" s="24">
        <f>VLOOKUP($F18,[1]总成绩公布表!$F$3:$M$44,4,FALSE)</f>
        <v>8</v>
      </c>
      <c r="J18" s="15">
        <f>VLOOKUP($F18,[1]总成绩公布表!$F$3:$M$44,6,FALSE)</f>
        <v>80</v>
      </c>
      <c r="K18" s="15">
        <f>VLOOKUP($F18,[1]总成绩公布表!$F$3:$M$44,7,FALSE)</f>
        <v>69.2</v>
      </c>
      <c r="L18" s="13"/>
      <c r="M18" s="12"/>
    </row>
    <row r="19" s="2" customFormat="1" ht="40" customHeight="1" spans="1:13">
      <c r="A19" s="12">
        <v>17</v>
      </c>
      <c r="B19" s="13">
        <v>418</v>
      </c>
      <c r="C19" s="16" t="s">
        <v>14</v>
      </c>
      <c r="D19" s="13" t="s">
        <v>27</v>
      </c>
      <c r="E19" s="13" t="s">
        <v>37</v>
      </c>
      <c r="F19" s="13" t="s">
        <v>41</v>
      </c>
      <c r="G19" s="15">
        <f>VLOOKUP(F19,[1]总成绩公布表!$F$3:$M$44,5,FALSE)</f>
        <v>64</v>
      </c>
      <c r="H19" s="15" t="str">
        <f>VLOOKUP(F19,[1]总成绩公布表!$F$3:$M$44,3,FALSE)</f>
        <v>2组</v>
      </c>
      <c r="I19" s="24">
        <f>VLOOKUP($F19,[1]总成绩公布表!$F$3:$M$44,4,FALSE)</f>
        <v>12</v>
      </c>
      <c r="J19" s="15">
        <f>VLOOKUP($F19,[1]总成绩公布表!$F$3:$M$44,6,FALSE)</f>
        <v>76.6</v>
      </c>
      <c r="K19" s="15">
        <f>VLOOKUP($F19,[1]总成绩公布表!$F$3:$M$44,7,FALSE)</f>
        <v>69.04</v>
      </c>
      <c r="L19" s="13"/>
      <c r="M19" s="12"/>
    </row>
    <row r="20" s="2" customFormat="1" ht="40" customHeight="1" spans="1:13">
      <c r="A20" s="12">
        <v>18</v>
      </c>
      <c r="B20" s="13">
        <v>419</v>
      </c>
      <c r="C20" s="16"/>
      <c r="D20" s="13" t="s">
        <v>42</v>
      </c>
      <c r="E20" s="13" t="s">
        <v>37</v>
      </c>
      <c r="F20" s="13" t="s">
        <v>43</v>
      </c>
      <c r="G20" s="15">
        <f>VLOOKUP(F20,[1]总成绩公布表!$F$3:$M$44,5,FALSE)</f>
        <v>88</v>
      </c>
      <c r="H20" s="15" t="str">
        <f>VLOOKUP(F20,[1]总成绩公布表!$F$3:$M$44,3,FALSE)</f>
        <v>2组</v>
      </c>
      <c r="I20" s="24">
        <f>VLOOKUP($F20,[1]总成绩公布表!$F$3:$M$44,4,FALSE)</f>
        <v>11</v>
      </c>
      <c r="J20" s="15">
        <f>VLOOKUP($F20,[1]总成绩公布表!$F$3:$M$44,6,FALSE)</f>
        <v>86.6</v>
      </c>
      <c r="K20" s="15">
        <f>VLOOKUP($F20,[1]总成绩公布表!$F$3:$M$44,7,FALSE)</f>
        <v>87.44</v>
      </c>
      <c r="L20" s="13" t="s">
        <v>18</v>
      </c>
      <c r="M20" s="12"/>
    </row>
    <row r="21" s="2" customFormat="1" ht="40" customHeight="1" spans="1:13">
      <c r="A21" s="12">
        <v>19</v>
      </c>
      <c r="B21" s="13">
        <v>419</v>
      </c>
      <c r="C21" s="16"/>
      <c r="D21" s="13" t="s">
        <v>42</v>
      </c>
      <c r="E21" s="13" t="s">
        <v>37</v>
      </c>
      <c r="F21" s="13" t="s">
        <v>44</v>
      </c>
      <c r="G21" s="15">
        <f>VLOOKUP(F21,[1]总成绩公布表!$F$3:$M$44,5,FALSE)</f>
        <v>88</v>
      </c>
      <c r="H21" s="15" t="str">
        <f>VLOOKUP(F21,[1]总成绩公布表!$F$3:$M$44,3,FALSE)</f>
        <v>2组</v>
      </c>
      <c r="I21" s="24">
        <f>VLOOKUP($F21,[1]总成绩公布表!$F$3:$M$44,4,FALSE)</f>
        <v>10</v>
      </c>
      <c r="J21" s="15">
        <f>VLOOKUP($F21,[1]总成绩公布表!$F$3:$M$44,6,FALSE)</f>
        <v>74.8</v>
      </c>
      <c r="K21" s="15">
        <f>VLOOKUP($F21,[1]总成绩公布表!$F$3:$M$44,7,FALSE)</f>
        <v>82.72</v>
      </c>
      <c r="L21" s="13"/>
      <c r="M21" s="12"/>
    </row>
    <row r="22" s="2" customFormat="1" ht="40" customHeight="1" spans="1:13">
      <c r="A22" s="12">
        <v>20</v>
      </c>
      <c r="B22" s="17">
        <v>419</v>
      </c>
      <c r="C22" s="16"/>
      <c r="D22" s="17" t="s">
        <v>42</v>
      </c>
      <c r="E22" s="17" t="s">
        <v>37</v>
      </c>
      <c r="F22" s="17" t="s">
        <v>45</v>
      </c>
      <c r="G22" s="18">
        <f>VLOOKUP(F22,[1]总成绩公布表!$F$3:$M$44,5,FALSE)</f>
        <v>64</v>
      </c>
      <c r="H22" s="18" t="str">
        <f>VLOOKUP(F22,[1]总成绩公布表!$F$3:$M$44,3,FALSE)</f>
        <v>2组</v>
      </c>
      <c r="I22" s="25">
        <f>VLOOKUP($F22,[1]总成绩公布表!$F$3:$M$44,4,FALSE)</f>
        <v>6</v>
      </c>
      <c r="J22" s="18">
        <f>VLOOKUP($F22,[1]总成绩公布表!$F$3:$M$44,6,FALSE)</f>
        <v>70.4</v>
      </c>
      <c r="K22" s="18">
        <f>VLOOKUP($F22,[1]总成绩公布表!$F$3:$M$44,7,FALSE)</f>
        <v>66.56</v>
      </c>
      <c r="L22" s="17"/>
      <c r="M22" s="26"/>
    </row>
    <row r="23" s="2" customFormat="1" ht="40" customHeight="1" spans="1:13">
      <c r="A23" s="12">
        <v>21</v>
      </c>
      <c r="B23" s="13">
        <v>420</v>
      </c>
      <c r="C23" s="16"/>
      <c r="D23" s="13" t="s">
        <v>46</v>
      </c>
      <c r="E23" s="13" t="s">
        <v>25</v>
      </c>
      <c r="F23" s="13" t="s">
        <v>47</v>
      </c>
      <c r="G23" s="15"/>
      <c r="H23" s="15" t="str">
        <f>VLOOKUP(F23,[1]总成绩公布表!$F$3:$M$44,3,FALSE)</f>
        <v>1组</v>
      </c>
      <c r="I23" s="24">
        <f>VLOOKUP($F23,[1]总成绩公布表!$F$3:$M$44,4,FALSE)</f>
        <v>3</v>
      </c>
      <c r="J23" s="15">
        <f>VLOOKUP($F23,[1]总成绩公布表!$F$3:$M$44,6,FALSE)</f>
        <v>79.2</v>
      </c>
      <c r="K23" s="15">
        <f>VLOOKUP($F23,[1]总成绩公布表!$F$3:$M$44,7,FALSE)</f>
        <v>79.2</v>
      </c>
      <c r="L23" s="13" t="s">
        <v>18</v>
      </c>
      <c r="M23" s="12"/>
    </row>
    <row r="24" s="2" customFormat="1" ht="40" customHeight="1" spans="1:13">
      <c r="A24" s="12">
        <v>22</v>
      </c>
      <c r="B24" s="19">
        <v>421</v>
      </c>
      <c r="C24" s="16"/>
      <c r="D24" s="19" t="s">
        <v>46</v>
      </c>
      <c r="E24" s="19" t="s">
        <v>48</v>
      </c>
      <c r="F24" s="19" t="s">
        <v>49</v>
      </c>
      <c r="G24" s="20">
        <f>VLOOKUP(F24,[1]总成绩公布表!$F$3:$M$44,5,FALSE)</f>
        <v>58</v>
      </c>
      <c r="H24" s="20" t="str">
        <f>VLOOKUP(F24,[1]总成绩公布表!$F$3:$M$44,3,FALSE)</f>
        <v>1组</v>
      </c>
      <c r="I24" s="27">
        <f>VLOOKUP($F24,[1]总成绩公布表!$F$3:$M$44,4,FALSE)</f>
        <v>12</v>
      </c>
      <c r="J24" s="20">
        <f>VLOOKUP($F24,[1]总成绩公布表!$F$3:$M$44,6,FALSE)</f>
        <v>81</v>
      </c>
      <c r="K24" s="20">
        <f>VLOOKUP($F24,[1]总成绩公布表!$F$3:$M$44,7,FALSE)</f>
        <v>67.2</v>
      </c>
      <c r="L24" s="19" t="s">
        <v>18</v>
      </c>
      <c r="M24" s="28"/>
    </row>
    <row r="25" s="2" customFormat="1" ht="40" customHeight="1" spans="1:13">
      <c r="A25" s="12">
        <v>23</v>
      </c>
      <c r="B25" s="13">
        <v>421</v>
      </c>
      <c r="C25" s="16"/>
      <c r="D25" s="13" t="s">
        <v>46</v>
      </c>
      <c r="E25" s="13" t="s">
        <v>48</v>
      </c>
      <c r="F25" s="13" t="s">
        <v>50</v>
      </c>
      <c r="G25" s="15">
        <f>VLOOKUP(F25,[1]总成绩公布表!$F$3:$M$44,5,FALSE)</f>
        <v>60</v>
      </c>
      <c r="H25" s="15" t="str">
        <f>VLOOKUP(F25,[1]总成绩公布表!$F$3:$M$44,3,FALSE)</f>
        <v>1组</v>
      </c>
      <c r="I25" s="24">
        <f>VLOOKUP($F25,[1]总成绩公布表!$F$3:$M$44,4,FALSE)</f>
        <v>16</v>
      </c>
      <c r="J25" s="15">
        <f>VLOOKUP($F25,[1]总成绩公布表!$F$3:$M$44,6,FALSE)</f>
        <v>74.2</v>
      </c>
      <c r="K25" s="15">
        <f>VLOOKUP($F25,[1]总成绩公布表!$F$3:$M$44,7,FALSE)</f>
        <v>65.68</v>
      </c>
      <c r="L25" s="13"/>
      <c r="M25" s="12"/>
    </row>
    <row r="26" s="2" customFormat="1" ht="40" customHeight="1" spans="1:13">
      <c r="A26" s="12">
        <v>24</v>
      </c>
      <c r="B26" s="13">
        <v>421</v>
      </c>
      <c r="C26" s="16"/>
      <c r="D26" s="13" t="s">
        <v>46</v>
      </c>
      <c r="E26" s="13" t="s">
        <v>48</v>
      </c>
      <c r="F26" s="13" t="s">
        <v>51</v>
      </c>
      <c r="G26" s="15">
        <f>VLOOKUP(F26,[1]总成绩公布表!$F$3:$M$44,5,FALSE)</f>
        <v>58</v>
      </c>
      <c r="H26" s="15" t="str">
        <f>VLOOKUP(F26,[1]总成绩公布表!$F$3:$M$44,3,FALSE)</f>
        <v>1组</v>
      </c>
      <c r="I26" s="24">
        <f>VLOOKUP($F26,[1]总成绩公布表!$F$3:$M$44,4,FALSE)</f>
        <v>19</v>
      </c>
      <c r="J26" s="15">
        <f>VLOOKUP($F26,[1]总成绩公布表!$F$3:$M$44,6,FALSE)</f>
        <v>75.6</v>
      </c>
      <c r="K26" s="15">
        <f>VLOOKUP($F26,[1]总成绩公布表!$F$3:$M$44,7,FALSE)</f>
        <v>65.04</v>
      </c>
      <c r="L26" s="13"/>
      <c r="M26" s="12"/>
    </row>
    <row r="27" s="2" customFormat="1" ht="40" customHeight="1" spans="1:13">
      <c r="A27" s="12">
        <v>25</v>
      </c>
      <c r="B27" s="13">
        <v>421</v>
      </c>
      <c r="C27" s="16"/>
      <c r="D27" s="13" t="s">
        <v>46</v>
      </c>
      <c r="E27" s="13" t="s">
        <v>48</v>
      </c>
      <c r="F27" s="13" t="s">
        <v>52</v>
      </c>
      <c r="G27" s="15">
        <f>VLOOKUP(F27,[1]总成绩公布表!$F$3:$M$44,5,FALSE)</f>
        <v>62</v>
      </c>
      <c r="H27" s="15" t="str">
        <f>VLOOKUP(F27,[1]总成绩公布表!$F$3:$M$44,3,FALSE)</f>
        <v>1组</v>
      </c>
      <c r="I27" s="24">
        <f>VLOOKUP($F27,[1]总成绩公布表!$F$3:$M$44,4,FALSE)</f>
        <v>10</v>
      </c>
      <c r="J27" s="15">
        <f>VLOOKUP($F27,[1]总成绩公布表!$F$3:$M$44,6,FALSE)</f>
        <v>67.8</v>
      </c>
      <c r="K27" s="15">
        <f>VLOOKUP($F27,[1]总成绩公布表!$F$3:$M$44,7,FALSE)</f>
        <v>64.32</v>
      </c>
      <c r="L27" s="13"/>
      <c r="M27" s="12"/>
    </row>
    <row r="28" s="2" customFormat="1" ht="40" customHeight="1" spans="1:13">
      <c r="A28" s="12">
        <v>26</v>
      </c>
      <c r="B28" s="13">
        <v>422</v>
      </c>
      <c r="C28" s="16"/>
      <c r="D28" s="13" t="s">
        <v>46</v>
      </c>
      <c r="E28" s="13" t="s">
        <v>32</v>
      </c>
      <c r="F28" s="13" t="s">
        <v>53</v>
      </c>
      <c r="G28" s="15">
        <f>VLOOKUP(F28,[1]总成绩公布表!$F$3:$M$44,5,FALSE)</f>
        <v>72</v>
      </c>
      <c r="H28" s="15" t="str">
        <f>VLOOKUP(F28,[1]总成绩公布表!$F$3:$M$44,3,FALSE)</f>
        <v>1组</v>
      </c>
      <c r="I28" s="24">
        <f>VLOOKUP($F28,[1]总成绩公布表!$F$3:$M$44,4,FALSE)</f>
        <v>14</v>
      </c>
      <c r="J28" s="15">
        <f>VLOOKUP($F28,[1]总成绩公布表!$F$3:$M$44,6,FALSE)</f>
        <v>75</v>
      </c>
      <c r="K28" s="15">
        <f>VLOOKUP($F28,[1]总成绩公布表!$F$3:$M$44,7,FALSE)</f>
        <v>73.2</v>
      </c>
      <c r="L28" s="13" t="s">
        <v>18</v>
      </c>
      <c r="M28" s="12"/>
    </row>
    <row r="29" s="2" customFormat="1" ht="40" customHeight="1" spans="1:13">
      <c r="A29" s="12">
        <v>27</v>
      </c>
      <c r="B29" s="13">
        <v>422</v>
      </c>
      <c r="C29" s="16"/>
      <c r="D29" s="13" t="s">
        <v>46</v>
      </c>
      <c r="E29" s="13" t="s">
        <v>32</v>
      </c>
      <c r="F29" s="13" t="s">
        <v>54</v>
      </c>
      <c r="G29" s="15">
        <f>VLOOKUP(F29,[1]总成绩公布表!$F$3:$M$44,5,FALSE)</f>
        <v>62</v>
      </c>
      <c r="H29" s="15" t="str">
        <f>VLOOKUP(F29,[1]总成绩公布表!$F$3:$M$44,3,FALSE)</f>
        <v>1组</v>
      </c>
      <c r="I29" s="24">
        <f>VLOOKUP($F29,[1]总成绩公布表!$F$3:$M$44,4,FALSE)</f>
        <v>21</v>
      </c>
      <c r="J29" s="15">
        <f>VLOOKUP($F29,[1]总成绩公布表!$F$3:$M$44,6,FALSE)</f>
        <v>83</v>
      </c>
      <c r="K29" s="15">
        <f>VLOOKUP($F29,[1]总成绩公布表!$F$3:$M$44,7,FALSE)</f>
        <v>70.4</v>
      </c>
      <c r="L29" s="13"/>
      <c r="M29" s="12" t="e">
        <f>L29=#REF!</f>
        <v>#REF!</v>
      </c>
    </row>
    <row r="30" s="2" customFormat="1" ht="40" customHeight="1" spans="1:13">
      <c r="A30" s="12">
        <v>28</v>
      </c>
      <c r="B30" s="13">
        <v>422</v>
      </c>
      <c r="C30" s="16"/>
      <c r="D30" s="13" t="s">
        <v>46</v>
      </c>
      <c r="E30" s="13" t="s">
        <v>32</v>
      </c>
      <c r="F30" s="13" t="s">
        <v>55</v>
      </c>
      <c r="G30" s="15">
        <f>VLOOKUP(F30,[1]总成绩公布表!$F$3:$M$44,5,FALSE)</f>
        <v>64</v>
      </c>
      <c r="H30" s="15" t="str">
        <f>VLOOKUP(F30,[1]总成绩公布表!$F$3:$M$44,3,FALSE)</f>
        <v>1组</v>
      </c>
      <c r="I30" s="24">
        <f>VLOOKUP($F30,[1]总成绩公布表!$F$3:$M$44,4,FALSE)</f>
        <v>13</v>
      </c>
      <c r="J30" s="15">
        <f>VLOOKUP($F30,[1]总成绩公布表!$F$3:$M$44,6,FALSE)</f>
        <v>74.8</v>
      </c>
      <c r="K30" s="15">
        <f>VLOOKUP($F30,[1]总成绩公布表!$F$3:$M$44,7,FALSE)</f>
        <v>68.32</v>
      </c>
      <c r="L30" s="13"/>
      <c r="M30" s="12"/>
    </row>
    <row r="31" s="2" customFormat="1" ht="40" customHeight="1" spans="1:13">
      <c r="A31" s="12">
        <v>29</v>
      </c>
      <c r="B31" s="13">
        <v>422</v>
      </c>
      <c r="C31" s="16"/>
      <c r="D31" s="13" t="s">
        <v>46</v>
      </c>
      <c r="E31" s="13" t="s">
        <v>32</v>
      </c>
      <c r="F31" s="13" t="s">
        <v>56</v>
      </c>
      <c r="G31" s="15">
        <f>VLOOKUP(F31,[1]总成绩公布表!$F$3:$M$44,5,FALSE)</f>
        <v>62</v>
      </c>
      <c r="H31" s="15" t="str">
        <f>VLOOKUP(F31,[1]总成绩公布表!$F$3:$M$44,3,FALSE)</f>
        <v>1组</v>
      </c>
      <c r="I31" s="24">
        <f>VLOOKUP($F31,[1]总成绩公布表!$F$3:$M$44,4,FALSE)</f>
        <v>20</v>
      </c>
      <c r="J31" s="15">
        <f>VLOOKUP($F31,[1]总成绩公布表!$F$3:$M$44,6,FALSE)</f>
        <v>73.6</v>
      </c>
      <c r="K31" s="15">
        <f>VLOOKUP($F31,[1]总成绩公布表!$F$3:$M$44,7,FALSE)</f>
        <v>66.64</v>
      </c>
      <c r="L31" s="13"/>
      <c r="M31" s="12"/>
    </row>
    <row r="32" s="2" customFormat="1" ht="40" customHeight="1" spans="1:13">
      <c r="A32" s="12">
        <v>30</v>
      </c>
      <c r="B32" s="17">
        <v>422</v>
      </c>
      <c r="C32" s="16"/>
      <c r="D32" s="17" t="s">
        <v>46</v>
      </c>
      <c r="E32" s="17" t="s">
        <v>32</v>
      </c>
      <c r="F32" s="17" t="s">
        <v>57</v>
      </c>
      <c r="G32" s="18">
        <f>VLOOKUP(F32,[1]总成绩公布表!$F$3:$M$44,5,FALSE)</f>
        <v>62</v>
      </c>
      <c r="H32" s="18" t="str">
        <f>VLOOKUP(F32,[1]总成绩公布表!$F$3:$M$44,3,FALSE)</f>
        <v>1组</v>
      </c>
      <c r="I32" s="25">
        <f>VLOOKUP($F32,[1]总成绩公布表!$F$3:$M$44,4,FALSE)</f>
        <v>11</v>
      </c>
      <c r="J32" s="18">
        <f>VLOOKUP($F32,[1]总成绩公布表!$F$3:$M$44,6,FALSE)</f>
        <v>70.4</v>
      </c>
      <c r="K32" s="18">
        <f>VLOOKUP($F32,[1]总成绩公布表!$F$3:$M$44,7,FALSE)</f>
        <v>65.36</v>
      </c>
      <c r="L32" s="17"/>
      <c r="M32" s="12"/>
    </row>
    <row r="33" s="2" customFormat="1" ht="40" customHeight="1" spans="1:13">
      <c r="A33" s="12">
        <v>31</v>
      </c>
      <c r="B33" s="13">
        <v>424</v>
      </c>
      <c r="C33" s="16"/>
      <c r="D33" s="13" t="s">
        <v>58</v>
      </c>
      <c r="E33" s="13" t="s">
        <v>25</v>
      </c>
      <c r="F33" s="13" t="s">
        <v>59</v>
      </c>
      <c r="G33" s="15"/>
      <c r="H33" s="15" t="str">
        <f>VLOOKUP(F33,[1]总成绩公布表!$F$3:$M$44,3,FALSE)</f>
        <v>1组</v>
      </c>
      <c r="I33" s="24">
        <f>VLOOKUP($F33,[1]总成绩公布表!$F$3:$M$44,4,FALSE)</f>
        <v>7</v>
      </c>
      <c r="J33" s="15">
        <f>VLOOKUP($F33,[1]总成绩公布表!$F$3:$M$44,6,FALSE)</f>
        <v>71.8</v>
      </c>
      <c r="K33" s="15">
        <f>VLOOKUP($F33,[1]总成绩公布表!$F$3:$M$44,7,FALSE)</f>
        <v>71.8</v>
      </c>
      <c r="L33" s="13" t="s">
        <v>18</v>
      </c>
      <c r="M33" s="12"/>
    </row>
    <row r="34" s="2" customFormat="1" ht="40" customHeight="1" spans="1:13">
      <c r="A34" s="12">
        <v>32</v>
      </c>
      <c r="B34" s="13">
        <v>424</v>
      </c>
      <c r="C34" s="16"/>
      <c r="D34" s="13" t="s">
        <v>58</v>
      </c>
      <c r="E34" s="13" t="s">
        <v>25</v>
      </c>
      <c r="F34" s="13" t="s">
        <v>60</v>
      </c>
      <c r="G34" s="15"/>
      <c r="H34" s="15" t="str">
        <f>VLOOKUP(F34,[1]总成绩公布表!$F$3:$M$44,3,FALSE)</f>
        <v>1组</v>
      </c>
      <c r="I34" s="24" t="str">
        <f>VLOOKUP($F34,[1]总成绩公布表!$F$3:$M$44,4,FALSE)</f>
        <v>缺考</v>
      </c>
      <c r="J34" s="15" t="str">
        <f>VLOOKUP($F34,[1]总成绩公布表!$F$3:$M$44,6,FALSE)</f>
        <v>缺考</v>
      </c>
      <c r="K34" s="15" t="str">
        <f>VLOOKUP($F34,[1]总成绩公布表!$F$3:$M$44,7,FALSE)</f>
        <v>缺考</v>
      </c>
      <c r="L34" s="13"/>
      <c r="M34" s="12"/>
    </row>
    <row r="35" s="2" customFormat="1" ht="40" customHeight="1" spans="1:13">
      <c r="A35" s="12">
        <v>33</v>
      </c>
      <c r="B35" s="13">
        <v>425</v>
      </c>
      <c r="C35" s="16"/>
      <c r="D35" s="13" t="s">
        <v>61</v>
      </c>
      <c r="E35" s="13" t="s">
        <v>16</v>
      </c>
      <c r="F35" s="13" t="s">
        <v>62</v>
      </c>
      <c r="G35" s="15"/>
      <c r="H35" s="15" t="str">
        <f>VLOOKUP(F35,[1]总成绩公布表!$F$3:$M$44,3,FALSE)</f>
        <v>1组</v>
      </c>
      <c r="I35" s="24">
        <f>VLOOKUP($F35,[1]总成绩公布表!$F$3:$M$44,4,FALSE)</f>
        <v>4</v>
      </c>
      <c r="J35" s="15" t="str">
        <f>VLOOKUP($F35,[1]总成绩公布表!$F$3:$M$44,6,FALSE)</f>
        <v>违纪</v>
      </c>
      <c r="K35" s="15" t="str">
        <f>VLOOKUP($F35,[1]总成绩公布表!$F$3:$M$44,7,FALSE)</f>
        <v>违纪</v>
      </c>
      <c r="L35" s="13"/>
      <c r="M35" s="12"/>
    </row>
    <row r="36" s="2" customFormat="1" ht="40" customHeight="1" spans="1:13">
      <c r="A36" s="12">
        <v>34</v>
      </c>
      <c r="B36" s="13">
        <v>425</v>
      </c>
      <c r="C36" s="16" t="s">
        <v>14</v>
      </c>
      <c r="D36" s="13" t="s">
        <v>61</v>
      </c>
      <c r="E36" s="13" t="s">
        <v>16</v>
      </c>
      <c r="F36" s="13" t="s">
        <v>63</v>
      </c>
      <c r="G36" s="15"/>
      <c r="H36" s="15" t="str">
        <f>VLOOKUP(F36,[1]总成绩公布表!$F$3:$M$44,3,FALSE)</f>
        <v>1组</v>
      </c>
      <c r="I36" s="24">
        <f>VLOOKUP($F36,[1]总成绩公布表!$F$3:$M$44,4,FALSE)</f>
        <v>5</v>
      </c>
      <c r="J36" s="15">
        <f>VLOOKUP($F36,[1]总成绩公布表!$F$3:$M$44,6,FALSE)</f>
        <v>77.8</v>
      </c>
      <c r="K36" s="15">
        <f>VLOOKUP($F36,[1]总成绩公布表!$F$3:$M$44,7,FALSE)</f>
        <v>77.8</v>
      </c>
      <c r="L36" s="13" t="s">
        <v>18</v>
      </c>
      <c r="M36" s="12"/>
    </row>
    <row r="37" s="2" customFormat="1" ht="40" customHeight="1" spans="1:13">
      <c r="A37" s="12">
        <v>35</v>
      </c>
      <c r="B37" s="13">
        <v>425</v>
      </c>
      <c r="C37" s="16"/>
      <c r="D37" s="13" t="s">
        <v>61</v>
      </c>
      <c r="E37" s="13" t="s">
        <v>16</v>
      </c>
      <c r="F37" s="13" t="s">
        <v>64</v>
      </c>
      <c r="G37" s="15"/>
      <c r="H37" s="15" t="str">
        <f>VLOOKUP(F37,[1]总成绩公布表!$F$3:$M$44,3,FALSE)</f>
        <v>1组</v>
      </c>
      <c r="I37" s="24">
        <f>VLOOKUP($F37,[1]总成绩公布表!$F$3:$M$44,4,FALSE)</f>
        <v>9</v>
      </c>
      <c r="J37" s="15">
        <f>VLOOKUP($F37,[1]总成绩公布表!$F$3:$M$44,6,FALSE)</f>
        <v>71.2</v>
      </c>
      <c r="K37" s="15">
        <f>VLOOKUP($F37,[1]总成绩公布表!$F$3:$M$44,7,FALSE)</f>
        <v>71.2</v>
      </c>
      <c r="L37" s="13" t="s">
        <v>18</v>
      </c>
      <c r="M37" s="12"/>
    </row>
    <row r="38" s="2" customFormat="1" ht="40" customHeight="1" spans="1:13">
      <c r="A38" s="12">
        <v>36</v>
      </c>
      <c r="B38" s="13">
        <v>425</v>
      </c>
      <c r="C38" s="16"/>
      <c r="D38" s="13" t="s">
        <v>61</v>
      </c>
      <c r="E38" s="13" t="s">
        <v>16</v>
      </c>
      <c r="F38" s="13" t="s">
        <v>65</v>
      </c>
      <c r="G38" s="15"/>
      <c r="H38" s="15" t="str">
        <f>VLOOKUP(F38,[1]总成绩公布表!$F$3:$M$44,3,FALSE)</f>
        <v>1组</v>
      </c>
      <c r="I38" s="24">
        <f>VLOOKUP($F38,[1]总成绩公布表!$F$3:$M$44,4,FALSE)</f>
        <v>8</v>
      </c>
      <c r="J38" s="15">
        <f>VLOOKUP($F38,[1]总成绩公布表!$F$3:$M$44,6,FALSE)</f>
        <v>68.8</v>
      </c>
      <c r="K38" s="15">
        <f>VLOOKUP($F38,[1]总成绩公布表!$F$3:$M$44,7,FALSE)</f>
        <v>68.8</v>
      </c>
      <c r="L38" s="13"/>
      <c r="M38" s="12"/>
    </row>
    <row r="39" s="2" customFormat="1" ht="40" customHeight="1" spans="1:13">
      <c r="A39" s="12">
        <v>37</v>
      </c>
      <c r="B39" s="13">
        <v>425</v>
      </c>
      <c r="C39" s="16"/>
      <c r="D39" s="13" t="s">
        <v>61</v>
      </c>
      <c r="E39" s="13" t="s">
        <v>16</v>
      </c>
      <c r="F39" s="13" t="s">
        <v>66</v>
      </c>
      <c r="G39" s="15"/>
      <c r="H39" s="15" t="str">
        <f>VLOOKUP(F39,[1]总成绩公布表!$F$3:$M$44,3,FALSE)</f>
        <v>1组</v>
      </c>
      <c r="I39" s="24" t="str">
        <f>VLOOKUP($F39,[1]总成绩公布表!$F$3:$M$44,4,FALSE)</f>
        <v>缺考</v>
      </c>
      <c r="J39" s="15" t="str">
        <f>VLOOKUP($F39,[1]总成绩公布表!$F$3:$M$44,6,FALSE)</f>
        <v>缺考</v>
      </c>
      <c r="K39" s="15" t="str">
        <f>VLOOKUP($F39,[1]总成绩公布表!$F$3:$M$44,7,FALSE)</f>
        <v>缺考</v>
      </c>
      <c r="L39" s="13"/>
      <c r="M39" s="12"/>
    </row>
    <row r="40" s="2" customFormat="1" ht="40" customHeight="1" spans="1:13">
      <c r="A40" s="12">
        <v>38</v>
      </c>
      <c r="B40" s="13">
        <v>425</v>
      </c>
      <c r="C40" s="16"/>
      <c r="D40" s="13" t="s">
        <v>61</v>
      </c>
      <c r="E40" s="13" t="s">
        <v>16</v>
      </c>
      <c r="F40" s="13" t="s">
        <v>67</v>
      </c>
      <c r="G40" s="15"/>
      <c r="H40" s="15" t="str">
        <f>VLOOKUP(F40,[1]总成绩公布表!$F$3:$M$44,3,FALSE)</f>
        <v>1组</v>
      </c>
      <c r="I40" s="24" t="str">
        <f>VLOOKUP($F40,[1]总成绩公布表!$F$3:$M$44,4,FALSE)</f>
        <v>缺考</v>
      </c>
      <c r="J40" s="15" t="str">
        <f>VLOOKUP($F40,[1]总成绩公布表!$F$3:$M$44,6,FALSE)</f>
        <v>缺考</v>
      </c>
      <c r="K40" s="15" t="str">
        <f>VLOOKUP($F40,[1]总成绩公布表!$F$3:$M$44,7,FALSE)</f>
        <v>缺考</v>
      </c>
      <c r="L40" s="13"/>
      <c r="M40" s="12"/>
    </row>
    <row r="41" s="2" customFormat="1" ht="40" customHeight="1" spans="1:13">
      <c r="A41" s="12">
        <v>39</v>
      </c>
      <c r="B41" s="13">
        <v>426</v>
      </c>
      <c r="C41" s="16"/>
      <c r="D41" s="13" t="s">
        <v>61</v>
      </c>
      <c r="E41" s="13" t="s">
        <v>21</v>
      </c>
      <c r="F41" s="13" t="s">
        <v>68</v>
      </c>
      <c r="G41" s="15"/>
      <c r="H41" s="15" t="str">
        <f>VLOOKUP(F41,[1]总成绩公布表!$F$3:$M$44,3,FALSE)</f>
        <v>1组</v>
      </c>
      <c r="I41" s="24">
        <f>VLOOKUP($F41,[1]总成绩公布表!$F$3:$M$44,4,FALSE)</f>
        <v>2</v>
      </c>
      <c r="J41" s="15">
        <f>VLOOKUP($F41,[1]总成绩公布表!$F$3:$M$44,6,FALSE)</f>
        <v>76.6</v>
      </c>
      <c r="K41" s="15">
        <f>VLOOKUP($F41,[1]总成绩公布表!$F$3:$M$44,7,FALSE)</f>
        <v>76.6</v>
      </c>
      <c r="L41" s="13" t="s">
        <v>18</v>
      </c>
      <c r="M41" s="12"/>
    </row>
    <row r="42" s="2" customFormat="1" ht="40" customHeight="1" spans="1:13">
      <c r="A42" s="12">
        <v>40</v>
      </c>
      <c r="B42" s="19">
        <v>427</v>
      </c>
      <c r="C42" s="16"/>
      <c r="D42" s="19" t="s">
        <v>61</v>
      </c>
      <c r="E42" s="19" t="s">
        <v>32</v>
      </c>
      <c r="F42" s="19" t="s">
        <v>69</v>
      </c>
      <c r="G42" s="20">
        <f>VLOOKUP(F42,[1]总成绩公布表!$F$3:$M$44,5,FALSE)</f>
        <v>74</v>
      </c>
      <c r="H42" s="20" t="str">
        <f>VLOOKUP(F42,[1]总成绩公布表!$F$3:$M$44,3,FALSE)</f>
        <v>2组</v>
      </c>
      <c r="I42" s="27">
        <f>VLOOKUP($F42,[1]总成绩公布表!$F$3:$M$44,4,FALSE)</f>
        <v>16</v>
      </c>
      <c r="J42" s="20">
        <f>VLOOKUP($F42,[1]总成绩公布表!$F$3:$M$44,6,FALSE)</f>
        <v>79.8</v>
      </c>
      <c r="K42" s="20">
        <f>VLOOKUP($F42,[1]总成绩公布表!$F$3:$M$44,7,FALSE)</f>
        <v>76.32</v>
      </c>
      <c r="L42" s="19" t="s">
        <v>18</v>
      </c>
      <c r="M42" s="12"/>
    </row>
    <row r="43" s="2" customFormat="1" ht="40" customHeight="1" spans="1:13">
      <c r="A43" s="12">
        <v>41</v>
      </c>
      <c r="B43" s="13">
        <v>427</v>
      </c>
      <c r="C43" s="16"/>
      <c r="D43" s="13" t="s">
        <v>61</v>
      </c>
      <c r="E43" s="13" t="s">
        <v>32</v>
      </c>
      <c r="F43" s="13" t="s">
        <v>70</v>
      </c>
      <c r="G43" s="15">
        <f>VLOOKUP(F43,[1]总成绩公布表!$F$3:$M$44,5,FALSE)</f>
        <v>60</v>
      </c>
      <c r="H43" s="15" t="str">
        <f>VLOOKUP(F43,[1]总成绩公布表!$F$3:$M$44,3,FALSE)</f>
        <v>2组</v>
      </c>
      <c r="I43" s="24">
        <f>VLOOKUP($F43,[1]总成绩公布表!$F$3:$M$44,4,FALSE)</f>
        <v>7</v>
      </c>
      <c r="J43" s="15">
        <f>VLOOKUP($F43,[1]总成绩公布表!$F$3:$M$44,6,FALSE)</f>
        <v>69</v>
      </c>
      <c r="K43" s="15">
        <f>VLOOKUP($F43,[1]总成绩公布表!$F$3:$M$44,7,FALSE)</f>
        <v>63.6</v>
      </c>
      <c r="L43" s="13"/>
      <c r="M43" s="12"/>
    </row>
    <row r="44" s="2" customFormat="1" ht="40" customHeight="1" spans="1:13">
      <c r="A44" s="12">
        <v>42</v>
      </c>
      <c r="B44" s="13">
        <v>427</v>
      </c>
      <c r="C44" s="21"/>
      <c r="D44" s="13" t="s">
        <v>61</v>
      </c>
      <c r="E44" s="13" t="s">
        <v>32</v>
      </c>
      <c r="F44" s="13" t="s">
        <v>71</v>
      </c>
      <c r="G44" s="15">
        <f>VLOOKUP(F44,[1]总成绩公布表!$F$3:$M$44,5,FALSE)</f>
        <v>50</v>
      </c>
      <c r="H44" s="15" t="str">
        <f>VLOOKUP(F44,[1]总成绩公布表!$F$3:$M$44,3,FALSE)</f>
        <v>2组</v>
      </c>
      <c r="I44" s="24">
        <f>VLOOKUP($F44,[1]总成绩公布表!$F$3:$M$44,4,FALSE)</f>
        <v>14</v>
      </c>
      <c r="J44" s="15">
        <f>VLOOKUP($F44,[1]总成绩公布表!$F$3:$M$44,6,FALSE)</f>
        <v>71.8</v>
      </c>
      <c r="K44" s="15">
        <f>VLOOKUP($F44,[1]总成绩公布表!$F$3:$M$44,7,FALSE)</f>
        <v>58.72</v>
      </c>
      <c r="L44" s="13"/>
      <c r="M44" s="12"/>
    </row>
  </sheetData>
  <mergeCells count="4">
    <mergeCell ref="A1:M1"/>
    <mergeCell ref="C3:C18"/>
    <mergeCell ref="C19:C35"/>
    <mergeCell ref="C36:C44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jolin</cp:lastModifiedBy>
  <dcterms:created xsi:type="dcterms:W3CDTF">2020-08-03T03:54:00Z</dcterms:created>
  <dcterms:modified xsi:type="dcterms:W3CDTF">2020-11-01T14:13:47Z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